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28028"/>
  <workbookPr codeName="ThisWorkbook" autoCompressPictures="0"/>
  <bookViews>
    <workbookView xWindow="-20" yWindow="-20" windowWidth="26700" windowHeight="16080" activeTab="1"/>
  </bookViews>
  <sheets>
    <sheet name="Extraction" sheetId="63" r:id="rId1"/>
    <sheet name="Feuille6" sheetId="6" r:id="rId2"/>
    <sheet name="Feuille7" sheetId="7" r:id="rId3"/>
    <sheet name="Feuille8" sheetId="8" r:id="rId4"/>
    <sheet name="Feuille9" sheetId="9" r:id="rId5"/>
    <sheet name="Feuille10" sheetId="10" r:id="rId6"/>
    <sheet name="Feuille11" sheetId="11" r:id="rId7"/>
    <sheet name="Feuille12" sheetId="12" r:id="rId8"/>
    <sheet name="Feuille13" sheetId="13" r:id="rId9"/>
    <sheet name="Feuille14" sheetId="14" r:id="rId10"/>
    <sheet name="Feuille15" sheetId="15" r:id="rId11"/>
    <sheet name="Feuille18" sheetId="18" r:id="rId12"/>
    <sheet name="Feuille19" sheetId="19" r:id="rId13"/>
    <sheet name="Feuille20" sheetId="20" r:id="rId14"/>
    <sheet name="Feuille21" sheetId="21" r:id="rId15"/>
    <sheet name="Feuille22" sheetId="22" r:id="rId16"/>
    <sheet name="Feuille23" sheetId="23" r:id="rId17"/>
    <sheet name="Feuille24" sheetId="24" r:id="rId18"/>
    <sheet name="Feuille25" sheetId="25" r:id="rId19"/>
    <sheet name="Feuille26" sheetId="26" r:id="rId20"/>
    <sheet name="Feuille27" sheetId="27" r:id="rId21"/>
    <sheet name="Feuille28" sheetId="28" r:id="rId22"/>
    <sheet name="Feuille29" sheetId="29" r:id="rId23"/>
    <sheet name="Feuille34" sheetId="34" r:id="rId24"/>
    <sheet name="Feuille35" sheetId="35" r:id="rId25"/>
    <sheet name="Feuille36" sheetId="36" r:id="rId26"/>
    <sheet name="Feuille37" sheetId="37" r:id="rId27"/>
    <sheet name="Feuille38" sheetId="38" r:id="rId28"/>
    <sheet name="Feuille39" sheetId="39" r:id="rId29"/>
    <sheet name="Feuille40" sheetId="40" r:id="rId30"/>
    <sheet name="Feuille44" sheetId="44" r:id="rId31"/>
    <sheet name="Feuille45" sheetId="45" r:id="rId32"/>
    <sheet name="Feuille48" sheetId="48" r:id="rId33"/>
    <sheet name="Feuille49" sheetId="49" r:id="rId34"/>
    <sheet name="Feuille50" sheetId="50" r:id="rId35"/>
    <sheet name="Feuille51" sheetId="51" r:id="rId36"/>
    <sheet name="Feuille52" sheetId="52" r:id="rId37"/>
    <sheet name="Feuille53" sheetId="53" r:id="rId38"/>
    <sheet name="Feuille54" sheetId="54" r:id="rId39"/>
    <sheet name="Feuille55" sheetId="55" r:id="rId40"/>
    <sheet name="Feuille58" sheetId="58" r:id="rId41"/>
    <sheet name="Feuille59" sheetId="59" r:id="rId42"/>
    <sheet name="Feuille62" sheetId="62" r:id="rId43"/>
  </sheets>
  <calcPr calcId="14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G14" i="6" l="1"/>
  <c r="H14" i="6"/>
  <c r="I14" i="6"/>
  <c r="F15" i="6"/>
  <c r="G15" i="6"/>
  <c r="H15" i="6"/>
  <c r="I15" i="6"/>
  <c r="F16" i="6"/>
  <c r="G16" i="6"/>
  <c r="H16" i="6"/>
  <c r="I16" i="6"/>
  <c r="H17" i="6"/>
  <c r="I17" i="6"/>
  <c r="H18" i="6"/>
  <c r="I18" i="6"/>
  <c r="H19" i="6"/>
  <c r="I19" i="6"/>
  <c r="H20" i="6"/>
  <c r="I20" i="6"/>
  <c r="H21" i="6"/>
  <c r="I21" i="6"/>
  <c r="H22" i="6"/>
  <c r="I22" i="6"/>
  <c r="H23" i="6"/>
  <c r="I23" i="6"/>
  <c r="G11" i="6"/>
  <c r="J14" i="6"/>
  <c r="Q4" i="6"/>
  <c r="U4" i="6"/>
  <c r="S4" i="6"/>
  <c r="B538" i="63"/>
  <c r="D538" i="63"/>
  <c r="G14" i="62"/>
  <c r="H14" i="62"/>
  <c r="I14" i="62"/>
  <c r="F15" i="62"/>
  <c r="G15" i="62"/>
  <c r="H15" i="62"/>
  <c r="I15" i="62"/>
  <c r="F16" i="62"/>
  <c r="G16" i="62"/>
  <c r="H16" i="62"/>
  <c r="I16" i="62"/>
  <c r="F17" i="62"/>
  <c r="G17" i="62"/>
  <c r="H17" i="62"/>
  <c r="I17" i="62"/>
  <c r="F18" i="62"/>
  <c r="G18" i="62"/>
  <c r="H18" i="62"/>
  <c r="I18" i="62"/>
  <c r="F19" i="62"/>
  <c r="G19" i="62"/>
  <c r="H19" i="62"/>
  <c r="I19" i="62"/>
  <c r="F20" i="62"/>
  <c r="G20" i="62"/>
  <c r="H20" i="62"/>
  <c r="I20" i="62"/>
  <c r="H21" i="62"/>
  <c r="I21" i="62"/>
  <c r="H22" i="62"/>
  <c r="I22" i="62"/>
  <c r="H23" i="62"/>
  <c r="I23" i="62"/>
  <c r="G11" i="62"/>
  <c r="J14" i="62"/>
  <c r="Q4" i="62"/>
  <c r="U4" i="62"/>
  <c r="G7" i="62"/>
  <c r="H7" i="62"/>
  <c r="I7" i="62"/>
  <c r="J7" i="62"/>
  <c r="O4" i="62"/>
  <c r="K7" i="62"/>
  <c r="P4" i="62"/>
  <c r="N4" i="62"/>
  <c r="E538" i="63"/>
  <c r="F538" i="63"/>
  <c r="G538" i="63"/>
  <c r="H538" i="63"/>
  <c r="I538" i="63"/>
  <c r="B2" i="63"/>
  <c r="J538" i="63"/>
  <c r="T4" i="62"/>
  <c r="K538" i="63"/>
  <c r="B539" i="63"/>
  <c r="D539" i="63"/>
  <c r="J15" i="62"/>
  <c r="Q5" i="62"/>
  <c r="U5" i="62"/>
  <c r="O5" i="62"/>
  <c r="P5" i="62"/>
  <c r="N5" i="62"/>
  <c r="E539" i="63"/>
  <c r="F539" i="63"/>
  <c r="G539" i="63"/>
  <c r="H539" i="63"/>
  <c r="I539" i="63"/>
  <c r="J539" i="63"/>
  <c r="T5" i="62"/>
  <c r="K539" i="63"/>
  <c r="B540" i="63"/>
  <c r="D540" i="63"/>
  <c r="J16" i="62"/>
  <c r="Q6" i="62"/>
  <c r="U6" i="62"/>
  <c r="O6" i="62"/>
  <c r="P6" i="62"/>
  <c r="N6" i="62"/>
  <c r="E540" i="63"/>
  <c r="F540" i="63"/>
  <c r="G540" i="63"/>
  <c r="H540" i="63"/>
  <c r="I540" i="63"/>
  <c r="J540" i="63"/>
  <c r="T6" i="62"/>
  <c r="K540" i="63"/>
  <c r="B541" i="63"/>
  <c r="D541" i="63"/>
  <c r="J17" i="62"/>
  <c r="Q7" i="62"/>
  <c r="U7" i="62"/>
  <c r="F8" i="62"/>
  <c r="G8" i="62"/>
  <c r="H8" i="62"/>
  <c r="I8" i="62"/>
  <c r="J8" i="62"/>
  <c r="O7" i="62"/>
  <c r="K8" i="62"/>
  <c r="P7" i="62"/>
  <c r="N7" i="62"/>
  <c r="E541" i="63"/>
  <c r="F541" i="63"/>
  <c r="G541" i="63"/>
  <c r="H541" i="63"/>
  <c r="I541" i="63"/>
  <c r="J541" i="63"/>
  <c r="T7" i="62"/>
  <c r="K541" i="63"/>
  <c r="B542" i="63"/>
  <c r="D542" i="63"/>
  <c r="J18" i="62"/>
  <c r="Q8" i="62"/>
  <c r="U8" i="62"/>
  <c r="O8" i="62"/>
  <c r="P8" i="62"/>
  <c r="N8" i="62"/>
  <c r="E542" i="63"/>
  <c r="F542" i="63"/>
  <c r="G542" i="63"/>
  <c r="H542" i="63"/>
  <c r="I542" i="63"/>
  <c r="J542" i="63"/>
  <c r="T8" i="62"/>
  <c r="K542" i="63"/>
  <c r="B543" i="63"/>
  <c r="D543" i="63"/>
  <c r="J19" i="62"/>
  <c r="Q9" i="62"/>
  <c r="U9" i="62"/>
  <c r="O9" i="62"/>
  <c r="P9" i="62"/>
  <c r="N9" i="62"/>
  <c r="E543" i="63"/>
  <c r="F543" i="63"/>
  <c r="G543" i="63"/>
  <c r="H543" i="63"/>
  <c r="I543" i="63"/>
  <c r="J543" i="63"/>
  <c r="T9" i="62"/>
  <c r="K543" i="63"/>
  <c r="B544" i="63"/>
  <c r="D544" i="63"/>
  <c r="J20" i="62"/>
  <c r="Q10" i="62"/>
  <c r="U10" i="62"/>
  <c r="N10" i="62"/>
  <c r="E544" i="63"/>
  <c r="O10" i="62"/>
  <c r="F544" i="63"/>
  <c r="P10" i="62"/>
  <c r="G544" i="63"/>
  <c r="H544" i="63"/>
  <c r="I544" i="63"/>
  <c r="J544" i="63"/>
  <c r="T10" i="62"/>
  <c r="K544" i="63"/>
  <c r="B545" i="63"/>
  <c r="D545" i="63"/>
  <c r="J21" i="62"/>
  <c r="Q11" i="62"/>
  <c r="U11" i="62"/>
  <c r="N11" i="62"/>
  <c r="E545" i="63"/>
  <c r="O11" i="62"/>
  <c r="F545" i="63"/>
  <c r="P11" i="62"/>
  <c r="G545" i="63"/>
  <c r="H545" i="63"/>
  <c r="I545" i="63"/>
  <c r="J545" i="63"/>
  <c r="T11" i="62"/>
  <c r="K545" i="63"/>
  <c r="B546" i="63"/>
  <c r="D546" i="63"/>
  <c r="J22" i="62"/>
  <c r="Q12" i="62"/>
  <c r="U12" i="62"/>
  <c r="N12" i="62"/>
  <c r="E546" i="63"/>
  <c r="O12" i="62"/>
  <c r="F546" i="63"/>
  <c r="P12" i="62"/>
  <c r="G546" i="63"/>
  <c r="H546" i="63"/>
  <c r="I546" i="63"/>
  <c r="J546" i="63"/>
  <c r="T12" i="62"/>
  <c r="K546" i="63"/>
  <c r="B547" i="63"/>
  <c r="D547" i="63"/>
  <c r="J23" i="62"/>
  <c r="Q13" i="62"/>
  <c r="U13" i="62"/>
  <c r="N13" i="62"/>
  <c r="E547" i="63"/>
  <c r="O13" i="62"/>
  <c r="F547" i="63"/>
  <c r="P13" i="62"/>
  <c r="G547" i="63"/>
  <c r="H547" i="63"/>
  <c r="I547" i="63"/>
  <c r="J547" i="63"/>
  <c r="T13" i="62"/>
  <c r="K547" i="63"/>
  <c r="B548" i="63"/>
  <c r="D548" i="63"/>
  <c r="J24" i="62"/>
  <c r="Q14" i="62"/>
  <c r="U14" i="62"/>
  <c r="N14" i="62"/>
  <c r="E548" i="63"/>
  <c r="O14" i="62"/>
  <c r="F548" i="63"/>
  <c r="P14" i="62"/>
  <c r="G548" i="63"/>
  <c r="H548" i="63"/>
  <c r="I548" i="63"/>
  <c r="J548" i="63"/>
  <c r="T14" i="62"/>
  <c r="K548" i="63"/>
  <c r="B549" i="63"/>
  <c r="D549" i="63"/>
  <c r="J25" i="62"/>
  <c r="Q15" i="62"/>
  <c r="U15" i="62"/>
  <c r="N15" i="62"/>
  <c r="E549" i="63"/>
  <c r="O15" i="62"/>
  <c r="F549" i="63"/>
  <c r="P15" i="62"/>
  <c r="G549" i="63"/>
  <c r="H549" i="63"/>
  <c r="I549" i="63"/>
  <c r="J549" i="63"/>
  <c r="T15" i="62"/>
  <c r="K549" i="63"/>
  <c r="B512" i="63"/>
  <c r="D512" i="63"/>
  <c r="G14" i="58"/>
  <c r="H14" i="58"/>
  <c r="I14" i="58"/>
  <c r="F15" i="58"/>
  <c r="G15" i="58"/>
  <c r="H15" i="58"/>
  <c r="I15" i="58"/>
  <c r="F16" i="58"/>
  <c r="G16" i="58"/>
  <c r="H16" i="58"/>
  <c r="I16" i="58"/>
  <c r="F17" i="58"/>
  <c r="G17" i="58"/>
  <c r="H17" i="58"/>
  <c r="I17" i="58"/>
  <c r="H18" i="58"/>
  <c r="I18" i="58"/>
  <c r="H19" i="58"/>
  <c r="I19" i="58"/>
  <c r="H20" i="58"/>
  <c r="I20" i="58"/>
  <c r="H21" i="58"/>
  <c r="I21" i="58"/>
  <c r="H22" i="58"/>
  <c r="I22" i="58"/>
  <c r="H23" i="58"/>
  <c r="I23" i="58"/>
  <c r="G11" i="58"/>
  <c r="J14" i="58"/>
  <c r="Q4" i="58"/>
  <c r="U4" i="58"/>
  <c r="G7" i="58"/>
  <c r="H7" i="58"/>
  <c r="I7" i="58"/>
  <c r="J7" i="58"/>
  <c r="O4" i="58"/>
  <c r="K7" i="58"/>
  <c r="P4" i="58"/>
  <c r="N4" i="58"/>
  <c r="E512" i="63"/>
  <c r="F512" i="63"/>
  <c r="G512" i="63"/>
  <c r="H512" i="63"/>
  <c r="I512" i="63"/>
  <c r="J512" i="63"/>
  <c r="T4" i="58"/>
  <c r="K512" i="63"/>
  <c r="B513" i="63"/>
  <c r="D513" i="63"/>
  <c r="J15" i="58"/>
  <c r="Q5" i="58"/>
  <c r="U5" i="58"/>
  <c r="O5" i="58"/>
  <c r="P5" i="58"/>
  <c r="N5" i="58"/>
  <c r="E513" i="63"/>
  <c r="F513" i="63"/>
  <c r="G513" i="63"/>
  <c r="H513" i="63"/>
  <c r="I513" i="63"/>
  <c r="J513" i="63"/>
  <c r="T5" i="58"/>
  <c r="K513" i="63"/>
  <c r="B514" i="63"/>
  <c r="D514" i="63"/>
  <c r="J16" i="58"/>
  <c r="Q6" i="58"/>
  <c r="U6" i="58"/>
  <c r="O6" i="58"/>
  <c r="P6" i="58"/>
  <c r="N6" i="58"/>
  <c r="E514" i="63"/>
  <c r="F514" i="63"/>
  <c r="G514" i="63"/>
  <c r="H514" i="63"/>
  <c r="I514" i="63"/>
  <c r="J514" i="63"/>
  <c r="T6" i="58"/>
  <c r="K514" i="63"/>
  <c r="B515" i="63"/>
  <c r="D515" i="63"/>
  <c r="J17" i="58"/>
  <c r="Q7" i="58"/>
  <c r="U7" i="58"/>
  <c r="N7" i="58"/>
  <c r="E515" i="63"/>
  <c r="O7" i="58"/>
  <c r="F515" i="63"/>
  <c r="P7" i="58"/>
  <c r="G515" i="63"/>
  <c r="H515" i="63"/>
  <c r="I515" i="63"/>
  <c r="J515" i="63"/>
  <c r="T7" i="58"/>
  <c r="K515" i="63"/>
  <c r="B516" i="63"/>
  <c r="D516" i="63"/>
  <c r="J18" i="58"/>
  <c r="Q8" i="58"/>
  <c r="U8" i="58"/>
  <c r="N8" i="58"/>
  <c r="E516" i="63"/>
  <c r="O8" i="58"/>
  <c r="F516" i="63"/>
  <c r="P8" i="58"/>
  <c r="G516" i="63"/>
  <c r="H516" i="63"/>
  <c r="I516" i="63"/>
  <c r="J516" i="63"/>
  <c r="T8" i="58"/>
  <c r="K516" i="63"/>
  <c r="B517" i="63"/>
  <c r="D517" i="63"/>
  <c r="J19" i="58"/>
  <c r="Q9" i="58"/>
  <c r="U9" i="58"/>
  <c r="N9" i="58"/>
  <c r="E517" i="63"/>
  <c r="O9" i="58"/>
  <c r="F517" i="63"/>
  <c r="P9" i="58"/>
  <c r="G517" i="63"/>
  <c r="H517" i="63"/>
  <c r="I517" i="63"/>
  <c r="J517" i="63"/>
  <c r="T9" i="58"/>
  <c r="K517" i="63"/>
  <c r="B518" i="63"/>
  <c r="D518" i="63"/>
  <c r="J20" i="58"/>
  <c r="Q10" i="58"/>
  <c r="U10" i="58"/>
  <c r="N10" i="58"/>
  <c r="E518" i="63"/>
  <c r="O10" i="58"/>
  <c r="F518" i="63"/>
  <c r="P10" i="58"/>
  <c r="G518" i="63"/>
  <c r="H518" i="63"/>
  <c r="I518" i="63"/>
  <c r="J518" i="63"/>
  <c r="T10" i="58"/>
  <c r="K518" i="63"/>
  <c r="B519" i="63"/>
  <c r="D519" i="63"/>
  <c r="J21" i="58"/>
  <c r="Q11" i="58"/>
  <c r="U11" i="58"/>
  <c r="N11" i="58"/>
  <c r="E519" i="63"/>
  <c r="O11" i="58"/>
  <c r="F519" i="63"/>
  <c r="P11" i="58"/>
  <c r="G519" i="63"/>
  <c r="H519" i="63"/>
  <c r="I519" i="63"/>
  <c r="J519" i="63"/>
  <c r="T11" i="58"/>
  <c r="K519" i="63"/>
  <c r="B520" i="63"/>
  <c r="D520" i="63"/>
  <c r="J22" i="58"/>
  <c r="Q12" i="58"/>
  <c r="U12" i="58"/>
  <c r="N12" i="58"/>
  <c r="E520" i="63"/>
  <c r="O12" i="58"/>
  <c r="F520" i="63"/>
  <c r="P12" i="58"/>
  <c r="G520" i="63"/>
  <c r="H520" i="63"/>
  <c r="I520" i="63"/>
  <c r="J520" i="63"/>
  <c r="T12" i="58"/>
  <c r="K520" i="63"/>
  <c r="B521" i="63"/>
  <c r="D521" i="63"/>
  <c r="J23" i="58"/>
  <c r="Q13" i="58"/>
  <c r="U13" i="58"/>
  <c r="N13" i="58"/>
  <c r="E521" i="63"/>
  <c r="O13" i="58"/>
  <c r="F521" i="63"/>
  <c r="P13" i="58"/>
  <c r="G521" i="63"/>
  <c r="H521" i="63"/>
  <c r="I521" i="63"/>
  <c r="J521" i="63"/>
  <c r="T13" i="58"/>
  <c r="K521" i="63"/>
  <c r="B522" i="63"/>
  <c r="D522" i="63"/>
  <c r="J24" i="58"/>
  <c r="Q14" i="58"/>
  <c r="U14" i="58"/>
  <c r="N14" i="58"/>
  <c r="E522" i="63"/>
  <c r="O14" i="58"/>
  <c r="F522" i="63"/>
  <c r="P14" i="58"/>
  <c r="G522" i="63"/>
  <c r="H522" i="63"/>
  <c r="I522" i="63"/>
  <c r="J522" i="63"/>
  <c r="T14" i="58"/>
  <c r="K522" i="63"/>
  <c r="B523" i="63"/>
  <c r="D523" i="63"/>
  <c r="J25" i="58"/>
  <c r="Q15" i="58"/>
  <c r="U15" i="58"/>
  <c r="N15" i="58"/>
  <c r="E523" i="63"/>
  <c r="O15" i="58"/>
  <c r="F523" i="63"/>
  <c r="P15" i="58"/>
  <c r="G523" i="63"/>
  <c r="H523" i="63"/>
  <c r="I523" i="63"/>
  <c r="J523" i="63"/>
  <c r="T15" i="58"/>
  <c r="K523" i="63"/>
  <c r="A525" i="63"/>
  <c r="B525" i="63"/>
  <c r="D525" i="63"/>
  <c r="G14" i="59"/>
  <c r="H14" i="59"/>
  <c r="I14" i="59"/>
  <c r="F15" i="59"/>
  <c r="G15" i="59"/>
  <c r="H15" i="59"/>
  <c r="I15" i="59"/>
  <c r="F16" i="59"/>
  <c r="G16" i="59"/>
  <c r="H16" i="59"/>
  <c r="I16" i="59"/>
  <c r="F17" i="59"/>
  <c r="G17" i="59"/>
  <c r="H17" i="59"/>
  <c r="I17" i="59"/>
  <c r="F18" i="59"/>
  <c r="G18" i="59"/>
  <c r="H18" i="59"/>
  <c r="I18" i="59"/>
  <c r="H19" i="59"/>
  <c r="I19" i="59"/>
  <c r="H20" i="59"/>
  <c r="I20" i="59"/>
  <c r="H21" i="59"/>
  <c r="I21" i="59"/>
  <c r="H22" i="59"/>
  <c r="I22" i="59"/>
  <c r="H23" i="59"/>
  <c r="I23" i="59"/>
  <c r="G11" i="59"/>
  <c r="J14" i="59"/>
  <c r="Q4" i="59"/>
  <c r="U4" i="59"/>
  <c r="G7" i="59"/>
  <c r="H7" i="59"/>
  <c r="I7" i="59"/>
  <c r="J7" i="59"/>
  <c r="O4" i="59"/>
  <c r="K7" i="59"/>
  <c r="P4" i="59"/>
  <c r="N4" i="59"/>
  <c r="E525" i="63"/>
  <c r="F525" i="63"/>
  <c r="G525" i="63"/>
  <c r="H525" i="63"/>
  <c r="I525" i="63"/>
  <c r="J525" i="63"/>
  <c r="T4" i="59"/>
  <c r="K525" i="63"/>
  <c r="B526" i="63"/>
  <c r="D526" i="63"/>
  <c r="J15" i="59"/>
  <c r="Q5" i="59"/>
  <c r="U5" i="59"/>
  <c r="O5" i="59"/>
  <c r="P5" i="59"/>
  <c r="N5" i="59"/>
  <c r="E526" i="63"/>
  <c r="F526" i="63"/>
  <c r="G526" i="63"/>
  <c r="H526" i="63"/>
  <c r="I526" i="63"/>
  <c r="J526" i="63"/>
  <c r="T5" i="59"/>
  <c r="K526" i="63"/>
  <c r="B527" i="63"/>
  <c r="D527" i="63"/>
  <c r="J16" i="59"/>
  <c r="Q6" i="59"/>
  <c r="U6" i="59"/>
  <c r="O6" i="59"/>
  <c r="P6" i="59"/>
  <c r="N6" i="59"/>
  <c r="E527" i="63"/>
  <c r="F527" i="63"/>
  <c r="G527" i="63"/>
  <c r="H527" i="63"/>
  <c r="I527" i="63"/>
  <c r="J527" i="63"/>
  <c r="T6" i="59"/>
  <c r="K527" i="63"/>
  <c r="B528" i="63"/>
  <c r="D528" i="63"/>
  <c r="J17" i="59"/>
  <c r="Q7" i="59"/>
  <c r="U7" i="59"/>
  <c r="O7" i="59"/>
  <c r="P7" i="59"/>
  <c r="N7" i="59"/>
  <c r="E528" i="63"/>
  <c r="F528" i="63"/>
  <c r="G528" i="63"/>
  <c r="H528" i="63"/>
  <c r="I528" i="63"/>
  <c r="J528" i="63"/>
  <c r="T7" i="59"/>
  <c r="K528" i="63"/>
  <c r="B529" i="63"/>
  <c r="D529" i="63"/>
  <c r="J18" i="59"/>
  <c r="Q8" i="59"/>
  <c r="U8" i="59"/>
  <c r="O8" i="59"/>
  <c r="P8" i="59"/>
  <c r="N8" i="59"/>
  <c r="E529" i="63"/>
  <c r="F529" i="63"/>
  <c r="G529" i="63"/>
  <c r="H529" i="63"/>
  <c r="I529" i="63"/>
  <c r="J529" i="63"/>
  <c r="T8" i="59"/>
  <c r="K529" i="63"/>
  <c r="B530" i="63"/>
  <c r="D530" i="63"/>
  <c r="J19" i="59"/>
  <c r="Q9" i="59"/>
  <c r="U9" i="59"/>
  <c r="N9" i="59"/>
  <c r="E530" i="63"/>
  <c r="O9" i="59"/>
  <c r="F530" i="63"/>
  <c r="P9" i="59"/>
  <c r="G530" i="63"/>
  <c r="H530" i="63"/>
  <c r="I530" i="63"/>
  <c r="J530" i="63"/>
  <c r="T9" i="59"/>
  <c r="K530" i="63"/>
  <c r="B531" i="63"/>
  <c r="D531" i="63"/>
  <c r="J20" i="59"/>
  <c r="Q10" i="59"/>
  <c r="U10" i="59"/>
  <c r="N10" i="59"/>
  <c r="E531" i="63"/>
  <c r="O10" i="59"/>
  <c r="F531" i="63"/>
  <c r="P10" i="59"/>
  <c r="G531" i="63"/>
  <c r="H531" i="63"/>
  <c r="I531" i="63"/>
  <c r="J531" i="63"/>
  <c r="T10" i="59"/>
  <c r="K531" i="63"/>
  <c r="B532" i="63"/>
  <c r="D532" i="63"/>
  <c r="J21" i="59"/>
  <c r="Q11" i="59"/>
  <c r="U11" i="59"/>
  <c r="N11" i="59"/>
  <c r="E532" i="63"/>
  <c r="O11" i="59"/>
  <c r="F532" i="63"/>
  <c r="P11" i="59"/>
  <c r="G532" i="63"/>
  <c r="H532" i="63"/>
  <c r="I532" i="63"/>
  <c r="J532" i="63"/>
  <c r="T11" i="59"/>
  <c r="K532" i="63"/>
  <c r="B533" i="63"/>
  <c r="D533" i="63"/>
  <c r="J22" i="59"/>
  <c r="Q12" i="59"/>
  <c r="U12" i="59"/>
  <c r="N12" i="59"/>
  <c r="E533" i="63"/>
  <c r="O12" i="59"/>
  <c r="F533" i="63"/>
  <c r="P12" i="59"/>
  <c r="G533" i="63"/>
  <c r="H533" i="63"/>
  <c r="I533" i="63"/>
  <c r="J533" i="63"/>
  <c r="T12" i="59"/>
  <c r="K533" i="63"/>
  <c r="B534" i="63"/>
  <c r="D534" i="63"/>
  <c r="J23" i="59"/>
  <c r="Q13" i="59"/>
  <c r="U13" i="59"/>
  <c r="N13" i="59"/>
  <c r="E534" i="63"/>
  <c r="O13" i="59"/>
  <c r="F534" i="63"/>
  <c r="P13" i="59"/>
  <c r="G534" i="63"/>
  <c r="H534" i="63"/>
  <c r="I534" i="63"/>
  <c r="J534" i="63"/>
  <c r="T13" i="59"/>
  <c r="K534" i="63"/>
  <c r="B535" i="63"/>
  <c r="D535" i="63"/>
  <c r="J24" i="59"/>
  <c r="Q14" i="59"/>
  <c r="U14" i="59"/>
  <c r="N14" i="59"/>
  <c r="E535" i="63"/>
  <c r="O14" i="59"/>
  <c r="F535" i="63"/>
  <c r="P14" i="59"/>
  <c r="G535" i="63"/>
  <c r="H535" i="63"/>
  <c r="I535" i="63"/>
  <c r="J535" i="63"/>
  <c r="T14" i="59"/>
  <c r="K535" i="63"/>
  <c r="B536" i="63"/>
  <c r="D536" i="63"/>
  <c r="J25" i="59"/>
  <c r="Q15" i="59"/>
  <c r="U15" i="59"/>
  <c r="N15" i="59"/>
  <c r="E536" i="63"/>
  <c r="O15" i="59"/>
  <c r="F536" i="63"/>
  <c r="P15" i="59"/>
  <c r="G536" i="63"/>
  <c r="H536" i="63"/>
  <c r="I536" i="63"/>
  <c r="J536" i="63"/>
  <c r="T15" i="59"/>
  <c r="K536" i="63"/>
  <c r="A421" i="63"/>
  <c r="A434" i="63"/>
  <c r="A447" i="63"/>
  <c r="A460" i="63"/>
  <c r="A473" i="63"/>
  <c r="A486" i="63"/>
  <c r="B486" i="63"/>
  <c r="D486" i="63"/>
  <c r="G14" i="54"/>
  <c r="H14" i="54"/>
  <c r="I14" i="54"/>
  <c r="F15" i="54"/>
  <c r="G15" i="54"/>
  <c r="H15" i="54"/>
  <c r="I15" i="54"/>
  <c r="F16" i="54"/>
  <c r="G16" i="54"/>
  <c r="H16" i="54"/>
  <c r="I16" i="54"/>
  <c r="F17" i="54"/>
  <c r="G17" i="54"/>
  <c r="H17" i="54"/>
  <c r="I17" i="54"/>
  <c r="H18" i="54"/>
  <c r="I18" i="54"/>
  <c r="H19" i="54"/>
  <c r="I19" i="54"/>
  <c r="H20" i="54"/>
  <c r="I20" i="54"/>
  <c r="H21" i="54"/>
  <c r="I21" i="54"/>
  <c r="H22" i="54"/>
  <c r="I22" i="54"/>
  <c r="H23" i="54"/>
  <c r="I23" i="54"/>
  <c r="G11" i="54"/>
  <c r="J14" i="54"/>
  <c r="Q4" i="54"/>
  <c r="U4" i="54"/>
  <c r="G7" i="54"/>
  <c r="H7" i="54"/>
  <c r="I7" i="54"/>
  <c r="J7" i="54"/>
  <c r="O4" i="54"/>
  <c r="K7" i="54"/>
  <c r="P4" i="54"/>
  <c r="N4" i="54"/>
  <c r="E486" i="63"/>
  <c r="F486" i="63"/>
  <c r="G486" i="63"/>
  <c r="H486" i="63"/>
  <c r="I486" i="63"/>
  <c r="J486" i="63"/>
  <c r="T4" i="54"/>
  <c r="K486" i="63"/>
  <c r="B487" i="63"/>
  <c r="D487" i="63"/>
  <c r="J15" i="54"/>
  <c r="Q5" i="54"/>
  <c r="U5" i="54"/>
  <c r="O5" i="54"/>
  <c r="P5" i="54"/>
  <c r="N5" i="54"/>
  <c r="E487" i="63"/>
  <c r="F487" i="63"/>
  <c r="G487" i="63"/>
  <c r="H487" i="63"/>
  <c r="I487" i="63"/>
  <c r="J487" i="63"/>
  <c r="T5" i="54"/>
  <c r="K487" i="63"/>
  <c r="B488" i="63"/>
  <c r="D488" i="63"/>
  <c r="J16" i="54"/>
  <c r="Q6" i="54"/>
  <c r="U6" i="54"/>
  <c r="O6" i="54"/>
  <c r="P6" i="54"/>
  <c r="N6" i="54"/>
  <c r="E488" i="63"/>
  <c r="F488" i="63"/>
  <c r="G488" i="63"/>
  <c r="H488" i="63"/>
  <c r="I488" i="63"/>
  <c r="J488" i="63"/>
  <c r="T6" i="54"/>
  <c r="K488" i="63"/>
  <c r="B489" i="63"/>
  <c r="D489" i="63"/>
  <c r="J17" i="54"/>
  <c r="Q7" i="54"/>
  <c r="U7" i="54"/>
  <c r="F8" i="54"/>
  <c r="G8" i="54"/>
  <c r="H8" i="54"/>
  <c r="I8" i="54"/>
  <c r="J8" i="54"/>
  <c r="O7" i="54"/>
  <c r="K8" i="54"/>
  <c r="P7" i="54"/>
  <c r="N7" i="54"/>
  <c r="E489" i="63"/>
  <c r="F489" i="63"/>
  <c r="G489" i="63"/>
  <c r="H489" i="63"/>
  <c r="I489" i="63"/>
  <c r="J489" i="63"/>
  <c r="T7" i="54"/>
  <c r="K489" i="63"/>
  <c r="B490" i="63"/>
  <c r="D490" i="63"/>
  <c r="J18" i="54"/>
  <c r="Q8" i="54"/>
  <c r="U8" i="54"/>
  <c r="O8" i="54"/>
  <c r="P8" i="54"/>
  <c r="N8" i="54"/>
  <c r="E490" i="63"/>
  <c r="F490" i="63"/>
  <c r="G490" i="63"/>
  <c r="H490" i="63"/>
  <c r="I490" i="63"/>
  <c r="J490" i="63"/>
  <c r="T8" i="54"/>
  <c r="K490" i="63"/>
  <c r="B491" i="63"/>
  <c r="D491" i="63"/>
  <c r="J19" i="54"/>
  <c r="Q9" i="54"/>
  <c r="U9" i="54"/>
  <c r="N9" i="54"/>
  <c r="E491" i="63"/>
  <c r="O9" i="54"/>
  <c r="F491" i="63"/>
  <c r="P9" i="54"/>
  <c r="G491" i="63"/>
  <c r="H491" i="63"/>
  <c r="I491" i="63"/>
  <c r="J491" i="63"/>
  <c r="T9" i="54"/>
  <c r="K491" i="63"/>
  <c r="B492" i="63"/>
  <c r="D492" i="63"/>
  <c r="J20" i="54"/>
  <c r="Q10" i="54"/>
  <c r="U10" i="54"/>
  <c r="N10" i="54"/>
  <c r="E492" i="63"/>
  <c r="O10" i="54"/>
  <c r="F492" i="63"/>
  <c r="P10" i="54"/>
  <c r="G492" i="63"/>
  <c r="H492" i="63"/>
  <c r="I492" i="63"/>
  <c r="J492" i="63"/>
  <c r="T10" i="54"/>
  <c r="K492" i="63"/>
  <c r="B493" i="63"/>
  <c r="D493" i="63"/>
  <c r="J21" i="54"/>
  <c r="Q11" i="54"/>
  <c r="U11" i="54"/>
  <c r="N11" i="54"/>
  <c r="E493" i="63"/>
  <c r="O11" i="54"/>
  <c r="F493" i="63"/>
  <c r="P11" i="54"/>
  <c r="G493" i="63"/>
  <c r="H493" i="63"/>
  <c r="I493" i="63"/>
  <c r="J493" i="63"/>
  <c r="T11" i="54"/>
  <c r="K493" i="63"/>
  <c r="B494" i="63"/>
  <c r="D494" i="63"/>
  <c r="J22" i="54"/>
  <c r="Q12" i="54"/>
  <c r="U12" i="54"/>
  <c r="N12" i="54"/>
  <c r="E494" i="63"/>
  <c r="O12" i="54"/>
  <c r="F494" i="63"/>
  <c r="P12" i="54"/>
  <c r="G494" i="63"/>
  <c r="H494" i="63"/>
  <c r="I494" i="63"/>
  <c r="J494" i="63"/>
  <c r="T12" i="54"/>
  <c r="K494" i="63"/>
  <c r="B495" i="63"/>
  <c r="D495" i="63"/>
  <c r="J23" i="54"/>
  <c r="Q13" i="54"/>
  <c r="U13" i="54"/>
  <c r="N13" i="54"/>
  <c r="E495" i="63"/>
  <c r="O13" i="54"/>
  <c r="F495" i="63"/>
  <c r="P13" i="54"/>
  <c r="G495" i="63"/>
  <c r="H495" i="63"/>
  <c r="I495" i="63"/>
  <c r="J495" i="63"/>
  <c r="T13" i="54"/>
  <c r="K495" i="63"/>
  <c r="B496" i="63"/>
  <c r="D496" i="63"/>
  <c r="J24" i="54"/>
  <c r="Q14" i="54"/>
  <c r="U14" i="54"/>
  <c r="N14" i="54"/>
  <c r="E496" i="63"/>
  <c r="O14" i="54"/>
  <c r="F496" i="63"/>
  <c r="P14" i="54"/>
  <c r="G496" i="63"/>
  <c r="H496" i="63"/>
  <c r="I496" i="63"/>
  <c r="J496" i="63"/>
  <c r="T14" i="54"/>
  <c r="K496" i="63"/>
  <c r="B497" i="63"/>
  <c r="D497" i="63"/>
  <c r="J25" i="54"/>
  <c r="Q15" i="54"/>
  <c r="U15" i="54"/>
  <c r="N15" i="54"/>
  <c r="E497" i="63"/>
  <c r="O15" i="54"/>
  <c r="F497" i="63"/>
  <c r="P15" i="54"/>
  <c r="G497" i="63"/>
  <c r="H497" i="63"/>
  <c r="I497" i="63"/>
  <c r="J497" i="63"/>
  <c r="T15" i="54"/>
  <c r="K497" i="63"/>
  <c r="A499" i="63"/>
  <c r="B499" i="63"/>
  <c r="D499" i="63"/>
  <c r="G14" i="55"/>
  <c r="H14" i="55"/>
  <c r="I14" i="55"/>
  <c r="F15" i="55"/>
  <c r="G15" i="55"/>
  <c r="H15" i="55"/>
  <c r="I15" i="55"/>
  <c r="F16" i="55"/>
  <c r="G16" i="55"/>
  <c r="H16" i="55"/>
  <c r="I16" i="55"/>
  <c r="H17" i="55"/>
  <c r="I17" i="55"/>
  <c r="H18" i="55"/>
  <c r="I18" i="55"/>
  <c r="H19" i="55"/>
  <c r="I19" i="55"/>
  <c r="H20" i="55"/>
  <c r="I20" i="55"/>
  <c r="H21" i="55"/>
  <c r="I21" i="55"/>
  <c r="H22" i="55"/>
  <c r="I22" i="55"/>
  <c r="H23" i="55"/>
  <c r="I23" i="55"/>
  <c r="G11" i="55"/>
  <c r="J14" i="55"/>
  <c r="Q4" i="55"/>
  <c r="U4" i="55"/>
  <c r="G7" i="55"/>
  <c r="H7" i="55"/>
  <c r="I7" i="55"/>
  <c r="J7" i="55"/>
  <c r="O4" i="55"/>
  <c r="K7" i="55"/>
  <c r="P4" i="55"/>
  <c r="N4" i="55"/>
  <c r="E499" i="63"/>
  <c r="F499" i="63"/>
  <c r="G499" i="63"/>
  <c r="H499" i="63"/>
  <c r="I499" i="63"/>
  <c r="J499" i="63"/>
  <c r="T4" i="55"/>
  <c r="K499" i="63"/>
  <c r="B500" i="63"/>
  <c r="D500" i="63"/>
  <c r="J15" i="55"/>
  <c r="Q5" i="55"/>
  <c r="U5" i="55"/>
  <c r="O5" i="55"/>
  <c r="P5" i="55"/>
  <c r="N5" i="55"/>
  <c r="E500" i="63"/>
  <c r="F500" i="63"/>
  <c r="G500" i="63"/>
  <c r="H500" i="63"/>
  <c r="I500" i="63"/>
  <c r="J500" i="63"/>
  <c r="T5" i="55"/>
  <c r="K500" i="63"/>
  <c r="B501" i="63"/>
  <c r="D501" i="63"/>
  <c r="J16" i="55"/>
  <c r="Q6" i="55"/>
  <c r="U6" i="55"/>
  <c r="O6" i="55"/>
  <c r="P6" i="55"/>
  <c r="N6" i="55"/>
  <c r="E501" i="63"/>
  <c r="F501" i="63"/>
  <c r="G501" i="63"/>
  <c r="H501" i="63"/>
  <c r="I501" i="63"/>
  <c r="J501" i="63"/>
  <c r="T6" i="55"/>
  <c r="K501" i="63"/>
  <c r="B502" i="63"/>
  <c r="D502" i="63"/>
  <c r="J17" i="55"/>
  <c r="Q7" i="55"/>
  <c r="U7" i="55"/>
  <c r="O7" i="55"/>
  <c r="P7" i="55"/>
  <c r="N7" i="55"/>
  <c r="E502" i="63"/>
  <c r="F502" i="63"/>
  <c r="G502" i="63"/>
  <c r="H502" i="63"/>
  <c r="I502" i="63"/>
  <c r="J502" i="63"/>
  <c r="T7" i="55"/>
  <c r="K502" i="63"/>
  <c r="B503" i="63"/>
  <c r="D503" i="63"/>
  <c r="J18" i="55"/>
  <c r="Q8" i="55"/>
  <c r="U8" i="55"/>
  <c r="O8" i="55"/>
  <c r="P8" i="55"/>
  <c r="N8" i="55"/>
  <c r="E503" i="63"/>
  <c r="F503" i="63"/>
  <c r="G503" i="63"/>
  <c r="H503" i="63"/>
  <c r="I503" i="63"/>
  <c r="J503" i="63"/>
  <c r="T8" i="55"/>
  <c r="K503" i="63"/>
  <c r="B504" i="63"/>
  <c r="D504" i="63"/>
  <c r="J19" i="55"/>
  <c r="Q9" i="55"/>
  <c r="U9" i="55"/>
  <c r="N9" i="55"/>
  <c r="E504" i="63"/>
  <c r="O9" i="55"/>
  <c r="F504" i="63"/>
  <c r="P9" i="55"/>
  <c r="G504" i="63"/>
  <c r="H504" i="63"/>
  <c r="I504" i="63"/>
  <c r="J504" i="63"/>
  <c r="T9" i="55"/>
  <c r="K504" i="63"/>
  <c r="B505" i="63"/>
  <c r="D505" i="63"/>
  <c r="J20" i="55"/>
  <c r="Q10" i="55"/>
  <c r="U10" i="55"/>
  <c r="N10" i="55"/>
  <c r="E505" i="63"/>
  <c r="O10" i="55"/>
  <c r="F505" i="63"/>
  <c r="P10" i="55"/>
  <c r="G505" i="63"/>
  <c r="H505" i="63"/>
  <c r="I505" i="63"/>
  <c r="J505" i="63"/>
  <c r="T10" i="55"/>
  <c r="K505" i="63"/>
  <c r="B506" i="63"/>
  <c r="D506" i="63"/>
  <c r="J21" i="55"/>
  <c r="Q11" i="55"/>
  <c r="U11" i="55"/>
  <c r="N11" i="55"/>
  <c r="E506" i="63"/>
  <c r="O11" i="55"/>
  <c r="F506" i="63"/>
  <c r="P11" i="55"/>
  <c r="G506" i="63"/>
  <c r="H506" i="63"/>
  <c r="I506" i="63"/>
  <c r="J506" i="63"/>
  <c r="T11" i="55"/>
  <c r="K506" i="63"/>
  <c r="B507" i="63"/>
  <c r="D507" i="63"/>
  <c r="J22" i="55"/>
  <c r="Q12" i="55"/>
  <c r="U12" i="55"/>
  <c r="N12" i="55"/>
  <c r="E507" i="63"/>
  <c r="O12" i="55"/>
  <c r="F507" i="63"/>
  <c r="P12" i="55"/>
  <c r="G507" i="63"/>
  <c r="H507" i="63"/>
  <c r="I507" i="63"/>
  <c r="J507" i="63"/>
  <c r="T12" i="55"/>
  <c r="K507" i="63"/>
  <c r="B508" i="63"/>
  <c r="D508" i="63"/>
  <c r="J23" i="55"/>
  <c r="Q13" i="55"/>
  <c r="U13" i="55"/>
  <c r="N13" i="55"/>
  <c r="E508" i="63"/>
  <c r="O13" i="55"/>
  <c r="F508" i="63"/>
  <c r="P13" i="55"/>
  <c r="G508" i="63"/>
  <c r="H508" i="63"/>
  <c r="I508" i="63"/>
  <c r="J508" i="63"/>
  <c r="T13" i="55"/>
  <c r="K508" i="63"/>
  <c r="B509" i="63"/>
  <c r="D509" i="63"/>
  <c r="J24" i="55"/>
  <c r="Q14" i="55"/>
  <c r="U14" i="55"/>
  <c r="N14" i="55"/>
  <c r="E509" i="63"/>
  <c r="O14" i="55"/>
  <c r="F509" i="63"/>
  <c r="P14" i="55"/>
  <c r="G509" i="63"/>
  <c r="H509" i="63"/>
  <c r="I509" i="63"/>
  <c r="J509" i="63"/>
  <c r="T14" i="55"/>
  <c r="K509" i="63"/>
  <c r="B510" i="63"/>
  <c r="D510" i="63"/>
  <c r="J25" i="55"/>
  <c r="Q15" i="55"/>
  <c r="U15" i="55"/>
  <c r="N15" i="55"/>
  <c r="E510" i="63"/>
  <c r="O15" i="55"/>
  <c r="F510" i="63"/>
  <c r="P15" i="55"/>
  <c r="G510" i="63"/>
  <c r="H510" i="63"/>
  <c r="I510" i="63"/>
  <c r="J510" i="63"/>
  <c r="T15" i="55"/>
  <c r="K510" i="63"/>
  <c r="B382" i="63"/>
  <c r="D382" i="63"/>
  <c r="G14" i="44"/>
  <c r="H14" i="44"/>
  <c r="I14" i="44"/>
  <c r="F15" i="44"/>
  <c r="G15" i="44"/>
  <c r="H15" i="44"/>
  <c r="I15" i="44"/>
  <c r="F16" i="44"/>
  <c r="G16" i="44"/>
  <c r="H16" i="44"/>
  <c r="I16" i="44"/>
  <c r="F17" i="44"/>
  <c r="G17" i="44"/>
  <c r="H17" i="44"/>
  <c r="I17" i="44"/>
  <c r="F18" i="44"/>
  <c r="G18" i="44"/>
  <c r="H18" i="44"/>
  <c r="I18" i="44"/>
  <c r="F19" i="44"/>
  <c r="G19" i="44"/>
  <c r="H19" i="44"/>
  <c r="I19" i="44"/>
  <c r="F20" i="44"/>
  <c r="G20" i="44"/>
  <c r="H20" i="44"/>
  <c r="I20" i="44"/>
  <c r="H21" i="44"/>
  <c r="I21" i="44"/>
  <c r="H22" i="44"/>
  <c r="I22" i="44"/>
  <c r="H23" i="44"/>
  <c r="I23" i="44"/>
  <c r="G11" i="44"/>
  <c r="J14" i="44"/>
  <c r="Q4" i="44"/>
  <c r="U4" i="44"/>
  <c r="G7" i="44"/>
  <c r="H7" i="44"/>
  <c r="I7" i="44"/>
  <c r="J7" i="44"/>
  <c r="O4" i="44"/>
  <c r="K7" i="44"/>
  <c r="P4" i="44"/>
  <c r="N4" i="44"/>
  <c r="E382" i="63"/>
  <c r="F382" i="63"/>
  <c r="G382" i="63"/>
  <c r="H382" i="63"/>
  <c r="I382" i="63"/>
  <c r="J382" i="63"/>
  <c r="T4" i="44"/>
  <c r="K382" i="63"/>
  <c r="B383" i="63"/>
  <c r="D383" i="63"/>
  <c r="J15" i="44"/>
  <c r="Q5" i="44"/>
  <c r="U5" i="44"/>
  <c r="O5" i="44"/>
  <c r="P5" i="44"/>
  <c r="N5" i="44"/>
  <c r="E383" i="63"/>
  <c r="F383" i="63"/>
  <c r="G383" i="63"/>
  <c r="H383" i="63"/>
  <c r="I383" i="63"/>
  <c r="J383" i="63"/>
  <c r="T5" i="44"/>
  <c r="K383" i="63"/>
  <c r="B384" i="63"/>
  <c r="D384" i="63"/>
  <c r="J16" i="44"/>
  <c r="Q6" i="44"/>
  <c r="U6" i="44"/>
  <c r="O6" i="44"/>
  <c r="P6" i="44"/>
  <c r="N6" i="44"/>
  <c r="E384" i="63"/>
  <c r="F384" i="63"/>
  <c r="G384" i="63"/>
  <c r="H384" i="63"/>
  <c r="I384" i="63"/>
  <c r="J384" i="63"/>
  <c r="T6" i="44"/>
  <c r="K384" i="63"/>
  <c r="B385" i="63"/>
  <c r="D385" i="63"/>
  <c r="J17" i="44"/>
  <c r="Q7" i="44"/>
  <c r="U7" i="44"/>
  <c r="O7" i="44"/>
  <c r="P7" i="44"/>
  <c r="N7" i="44"/>
  <c r="E385" i="63"/>
  <c r="F385" i="63"/>
  <c r="G385" i="63"/>
  <c r="H385" i="63"/>
  <c r="I385" i="63"/>
  <c r="J385" i="63"/>
  <c r="T7" i="44"/>
  <c r="K385" i="63"/>
  <c r="B386" i="63"/>
  <c r="D386" i="63"/>
  <c r="J18" i="44"/>
  <c r="Q8" i="44"/>
  <c r="U8" i="44"/>
  <c r="F8" i="44"/>
  <c r="G8" i="44"/>
  <c r="H8" i="44"/>
  <c r="I8" i="44"/>
  <c r="J8" i="44"/>
  <c r="O8" i="44"/>
  <c r="K8" i="44"/>
  <c r="P8" i="44"/>
  <c r="N8" i="44"/>
  <c r="E386" i="63"/>
  <c r="F386" i="63"/>
  <c r="G386" i="63"/>
  <c r="H386" i="63"/>
  <c r="I386" i="63"/>
  <c r="J386" i="63"/>
  <c r="T8" i="44"/>
  <c r="K386" i="63"/>
  <c r="B387" i="63"/>
  <c r="D387" i="63"/>
  <c r="J19" i="44"/>
  <c r="Q9" i="44"/>
  <c r="U9" i="44"/>
  <c r="O9" i="44"/>
  <c r="P9" i="44"/>
  <c r="N9" i="44"/>
  <c r="E387" i="63"/>
  <c r="F387" i="63"/>
  <c r="G387" i="63"/>
  <c r="H387" i="63"/>
  <c r="I387" i="63"/>
  <c r="J387" i="63"/>
  <c r="T9" i="44"/>
  <c r="K387" i="63"/>
  <c r="B388" i="63"/>
  <c r="D388" i="63"/>
  <c r="J20" i="44"/>
  <c r="Q10" i="44"/>
  <c r="U10" i="44"/>
  <c r="N10" i="44"/>
  <c r="E388" i="63"/>
  <c r="O10" i="44"/>
  <c r="F388" i="63"/>
  <c r="P10" i="44"/>
  <c r="G388" i="63"/>
  <c r="H388" i="63"/>
  <c r="I388" i="63"/>
  <c r="J388" i="63"/>
  <c r="T10" i="44"/>
  <c r="K388" i="63"/>
  <c r="B389" i="63"/>
  <c r="D389" i="63"/>
  <c r="J21" i="44"/>
  <c r="Q11" i="44"/>
  <c r="U11" i="44"/>
  <c r="N11" i="44"/>
  <c r="E389" i="63"/>
  <c r="O11" i="44"/>
  <c r="F389" i="63"/>
  <c r="P11" i="44"/>
  <c r="G389" i="63"/>
  <c r="H389" i="63"/>
  <c r="I389" i="63"/>
  <c r="J389" i="63"/>
  <c r="T11" i="44"/>
  <c r="K389" i="63"/>
  <c r="B390" i="63"/>
  <c r="D390" i="63"/>
  <c r="J22" i="44"/>
  <c r="Q12" i="44"/>
  <c r="U12" i="44"/>
  <c r="N12" i="44"/>
  <c r="E390" i="63"/>
  <c r="O12" i="44"/>
  <c r="F390" i="63"/>
  <c r="P12" i="44"/>
  <c r="G390" i="63"/>
  <c r="H390" i="63"/>
  <c r="I390" i="63"/>
  <c r="J390" i="63"/>
  <c r="T12" i="44"/>
  <c r="K390" i="63"/>
  <c r="B391" i="63"/>
  <c r="D391" i="63"/>
  <c r="J23" i="44"/>
  <c r="Q13" i="44"/>
  <c r="U13" i="44"/>
  <c r="N13" i="44"/>
  <c r="E391" i="63"/>
  <c r="O13" i="44"/>
  <c r="F391" i="63"/>
  <c r="P13" i="44"/>
  <c r="G391" i="63"/>
  <c r="H391" i="63"/>
  <c r="I391" i="63"/>
  <c r="J391" i="63"/>
  <c r="T13" i="44"/>
  <c r="K391" i="63"/>
  <c r="B392" i="63"/>
  <c r="D392" i="63"/>
  <c r="J24" i="44"/>
  <c r="Q14" i="44"/>
  <c r="U14" i="44"/>
  <c r="N14" i="44"/>
  <c r="E392" i="63"/>
  <c r="O14" i="44"/>
  <c r="F392" i="63"/>
  <c r="P14" i="44"/>
  <c r="G392" i="63"/>
  <c r="H392" i="63"/>
  <c r="I392" i="63"/>
  <c r="J392" i="63"/>
  <c r="T14" i="44"/>
  <c r="K392" i="63"/>
  <c r="B393" i="63"/>
  <c r="D393" i="63"/>
  <c r="J25" i="44"/>
  <c r="Q15" i="44"/>
  <c r="U15" i="44"/>
  <c r="N15" i="44"/>
  <c r="E393" i="63"/>
  <c r="O15" i="44"/>
  <c r="F393" i="63"/>
  <c r="P15" i="44"/>
  <c r="G393" i="63"/>
  <c r="H393" i="63"/>
  <c r="I393" i="63"/>
  <c r="J393" i="63"/>
  <c r="T15" i="44"/>
  <c r="K393" i="63"/>
  <c r="A395" i="63"/>
  <c r="B395" i="63"/>
  <c r="D395" i="63"/>
  <c r="G14" i="45"/>
  <c r="H14" i="45"/>
  <c r="I14" i="45"/>
  <c r="F15" i="45"/>
  <c r="G15" i="45"/>
  <c r="H15" i="45"/>
  <c r="I15" i="45"/>
  <c r="F16" i="45"/>
  <c r="G16" i="45"/>
  <c r="H16" i="45"/>
  <c r="I16" i="45"/>
  <c r="H17" i="45"/>
  <c r="I17" i="45"/>
  <c r="H18" i="45"/>
  <c r="I18" i="45"/>
  <c r="H19" i="45"/>
  <c r="I19" i="45"/>
  <c r="H20" i="45"/>
  <c r="I20" i="45"/>
  <c r="H21" i="45"/>
  <c r="I21" i="45"/>
  <c r="H22" i="45"/>
  <c r="I22" i="45"/>
  <c r="H23" i="45"/>
  <c r="I23" i="45"/>
  <c r="G11" i="45"/>
  <c r="J14" i="45"/>
  <c r="Q4" i="45"/>
  <c r="U4" i="45"/>
  <c r="G7" i="45"/>
  <c r="H7" i="45"/>
  <c r="I7" i="45"/>
  <c r="J7" i="45"/>
  <c r="O4" i="45"/>
  <c r="K7" i="45"/>
  <c r="P4" i="45"/>
  <c r="N4" i="45"/>
  <c r="E395" i="63"/>
  <c r="F395" i="63"/>
  <c r="G395" i="63"/>
  <c r="H395" i="63"/>
  <c r="I395" i="63"/>
  <c r="J395" i="63"/>
  <c r="T4" i="45"/>
  <c r="K395" i="63"/>
  <c r="B396" i="63"/>
  <c r="D396" i="63"/>
  <c r="J15" i="45"/>
  <c r="Q5" i="45"/>
  <c r="U5" i="45"/>
  <c r="O5" i="45"/>
  <c r="P5" i="45"/>
  <c r="N5" i="45"/>
  <c r="E396" i="63"/>
  <c r="F396" i="63"/>
  <c r="G396" i="63"/>
  <c r="H396" i="63"/>
  <c r="I396" i="63"/>
  <c r="J396" i="63"/>
  <c r="T5" i="45"/>
  <c r="K396" i="63"/>
  <c r="B397" i="63"/>
  <c r="D397" i="63"/>
  <c r="J16" i="45"/>
  <c r="Q6" i="45"/>
  <c r="U6" i="45"/>
  <c r="N6" i="45"/>
  <c r="E397" i="63"/>
  <c r="O6" i="45"/>
  <c r="F397" i="63"/>
  <c r="P6" i="45"/>
  <c r="G397" i="63"/>
  <c r="H397" i="63"/>
  <c r="I397" i="63"/>
  <c r="J397" i="63"/>
  <c r="T6" i="45"/>
  <c r="K397" i="63"/>
  <c r="B398" i="63"/>
  <c r="D398" i="63"/>
  <c r="J17" i="45"/>
  <c r="Q7" i="45"/>
  <c r="U7" i="45"/>
  <c r="N7" i="45"/>
  <c r="E398" i="63"/>
  <c r="O7" i="45"/>
  <c r="F398" i="63"/>
  <c r="P7" i="45"/>
  <c r="G398" i="63"/>
  <c r="H398" i="63"/>
  <c r="I398" i="63"/>
  <c r="J398" i="63"/>
  <c r="T7" i="45"/>
  <c r="K398" i="63"/>
  <c r="B399" i="63"/>
  <c r="D399" i="63"/>
  <c r="J18" i="45"/>
  <c r="Q8" i="45"/>
  <c r="U8" i="45"/>
  <c r="N8" i="45"/>
  <c r="E399" i="63"/>
  <c r="O8" i="45"/>
  <c r="F399" i="63"/>
  <c r="P8" i="45"/>
  <c r="G399" i="63"/>
  <c r="H399" i="63"/>
  <c r="I399" i="63"/>
  <c r="J399" i="63"/>
  <c r="T8" i="45"/>
  <c r="K399" i="63"/>
  <c r="B400" i="63"/>
  <c r="D400" i="63"/>
  <c r="J19" i="45"/>
  <c r="Q9" i="45"/>
  <c r="U9" i="45"/>
  <c r="N9" i="45"/>
  <c r="E400" i="63"/>
  <c r="O9" i="45"/>
  <c r="F400" i="63"/>
  <c r="P9" i="45"/>
  <c r="G400" i="63"/>
  <c r="H400" i="63"/>
  <c r="I400" i="63"/>
  <c r="J400" i="63"/>
  <c r="T9" i="45"/>
  <c r="K400" i="63"/>
  <c r="B401" i="63"/>
  <c r="D401" i="63"/>
  <c r="J20" i="45"/>
  <c r="Q10" i="45"/>
  <c r="U10" i="45"/>
  <c r="N10" i="45"/>
  <c r="E401" i="63"/>
  <c r="O10" i="45"/>
  <c r="F401" i="63"/>
  <c r="P10" i="45"/>
  <c r="G401" i="63"/>
  <c r="H401" i="63"/>
  <c r="I401" i="63"/>
  <c r="J401" i="63"/>
  <c r="T10" i="45"/>
  <c r="K401" i="63"/>
  <c r="B402" i="63"/>
  <c r="D402" i="63"/>
  <c r="J21" i="45"/>
  <c r="Q11" i="45"/>
  <c r="U11" i="45"/>
  <c r="N11" i="45"/>
  <c r="E402" i="63"/>
  <c r="O11" i="45"/>
  <c r="F402" i="63"/>
  <c r="P11" i="45"/>
  <c r="G402" i="63"/>
  <c r="H402" i="63"/>
  <c r="I402" i="63"/>
  <c r="J402" i="63"/>
  <c r="T11" i="45"/>
  <c r="K402" i="63"/>
  <c r="B403" i="63"/>
  <c r="D403" i="63"/>
  <c r="J22" i="45"/>
  <c r="Q12" i="45"/>
  <c r="U12" i="45"/>
  <c r="N12" i="45"/>
  <c r="E403" i="63"/>
  <c r="O12" i="45"/>
  <c r="F403" i="63"/>
  <c r="P12" i="45"/>
  <c r="G403" i="63"/>
  <c r="H403" i="63"/>
  <c r="I403" i="63"/>
  <c r="J403" i="63"/>
  <c r="T12" i="45"/>
  <c r="K403" i="63"/>
  <c r="B404" i="63"/>
  <c r="D404" i="63"/>
  <c r="J23" i="45"/>
  <c r="Q13" i="45"/>
  <c r="U13" i="45"/>
  <c r="N13" i="45"/>
  <c r="E404" i="63"/>
  <c r="O13" i="45"/>
  <c r="F404" i="63"/>
  <c r="P13" i="45"/>
  <c r="G404" i="63"/>
  <c r="H404" i="63"/>
  <c r="I404" i="63"/>
  <c r="J404" i="63"/>
  <c r="T13" i="45"/>
  <c r="K404" i="63"/>
  <c r="B405" i="63"/>
  <c r="D405" i="63"/>
  <c r="J24" i="45"/>
  <c r="Q14" i="45"/>
  <c r="U14" i="45"/>
  <c r="N14" i="45"/>
  <c r="E405" i="63"/>
  <c r="O14" i="45"/>
  <c r="F405" i="63"/>
  <c r="P14" i="45"/>
  <c r="G405" i="63"/>
  <c r="H405" i="63"/>
  <c r="I405" i="63"/>
  <c r="J405" i="63"/>
  <c r="T14" i="45"/>
  <c r="K405" i="63"/>
  <c r="B406" i="63"/>
  <c r="D406" i="63"/>
  <c r="J25" i="45"/>
  <c r="Q15" i="45"/>
  <c r="U15" i="45"/>
  <c r="N15" i="45"/>
  <c r="E406" i="63"/>
  <c r="O15" i="45"/>
  <c r="F406" i="63"/>
  <c r="P15" i="45"/>
  <c r="G406" i="63"/>
  <c r="H406" i="63"/>
  <c r="I406" i="63"/>
  <c r="J406" i="63"/>
  <c r="T15" i="45"/>
  <c r="K406" i="63"/>
  <c r="B408" i="63"/>
  <c r="D408" i="63"/>
  <c r="G14" i="48"/>
  <c r="H14" i="48"/>
  <c r="I14" i="48"/>
  <c r="F15" i="48"/>
  <c r="G15" i="48"/>
  <c r="H15" i="48"/>
  <c r="I15" i="48"/>
  <c r="F16" i="48"/>
  <c r="G16" i="48"/>
  <c r="H16" i="48"/>
  <c r="I16" i="48"/>
  <c r="F17" i="48"/>
  <c r="G17" i="48"/>
  <c r="H17" i="48"/>
  <c r="I17" i="48"/>
  <c r="F18" i="48"/>
  <c r="G18" i="48"/>
  <c r="H18" i="48"/>
  <c r="I18" i="48"/>
  <c r="F19" i="48"/>
  <c r="G19" i="48"/>
  <c r="H19" i="48"/>
  <c r="I19" i="48"/>
  <c r="F20" i="48"/>
  <c r="G20" i="48"/>
  <c r="H20" i="48"/>
  <c r="I20" i="48"/>
  <c r="H21" i="48"/>
  <c r="I21" i="48"/>
  <c r="H22" i="48"/>
  <c r="I22" i="48"/>
  <c r="H23" i="48"/>
  <c r="I23" i="48"/>
  <c r="G11" i="48"/>
  <c r="J14" i="48"/>
  <c r="Q4" i="48"/>
  <c r="U4" i="48"/>
  <c r="G7" i="48"/>
  <c r="H7" i="48"/>
  <c r="I7" i="48"/>
  <c r="J7" i="48"/>
  <c r="O4" i="48"/>
  <c r="K7" i="48"/>
  <c r="P4" i="48"/>
  <c r="N4" i="48"/>
  <c r="E408" i="63"/>
  <c r="F408" i="63"/>
  <c r="G408" i="63"/>
  <c r="H408" i="63"/>
  <c r="I408" i="63"/>
  <c r="J408" i="63"/>
  <c r="T4" i="48"/>
  <c r="K408" i="63"/>
  <c r="B409" i="63"/>
  <c r="D409" i="63"/>
  <c r="J15" i="48"/>
  <c r="Q5" i="48"/>
  <c r="U5" i="48"/>
  <c r="O5" i="48"/>
  <c r="P5" i="48"/>
  <c r="N5" i="48"/>
  <c r="E409" i="63"/>
  <c r="F409" i="63"/>
  <c r="G409" i="63"/>
  <c r="H409" i="63"/>
  <c r="I409" i="63"/>
  <c r="J409" i="63"/>
  <c r="T5" i="48"/>
  <c r="K409" i="63"/>
  <c r="B410" i="63"/>
  <c r="D410" i="63"/>
  <c r="J16" i="48"/>
  <c r="Q6" i="48"/>
  <c r="U6" i="48"/>
  <c r="O6" i="48"/>
  <c r="P6" i="48"/>
  <c r="N6" i="48"/>
  <c r="E410" i="63"/>
  <c r="F410" i="63"/>
  <c r="G410" i="63"/>
  <c r="H410" i="63"/>
  <c r="I410" i="63"/>
  <c r="J410" i="63"/>
  <c r="T6" i="48"/>
  <c r="K410" i="63"/>
  <c r="B411" i="63"/>
  <c r="D411" i="63"/>
  <c r="J17" i="48"/>
  <c r="Q7" i="48"/>
  <c r="U7" i="48"/>
  <c r="O7" i="48"/>
  <c r="P7" i="48"/>
  <c r="N7" i="48"/>
  <c r="E411" i="63"/>
  <c r="F411" i="63"/>
  <c r="G411" i="63"/>
  <c r="H411" i="63"/>
  <c r="I411" i="63"/>
  <c r="J411" i="63"/>
  <c r="T7" i="48"/>
  <c r="K411" i="63"/>
  <c r="B412" i="63"/>
  <c r="D412" i="63"/>
  <c r="J18" i="48"/>
  <c r="Q8" i="48"/>
  <c r="U8" i="48"/>
  <c r="O8" i="48"/>
  <c r="P8" i="48"/>
  <c r="N8" i="48"/>
  <c r="E412" i="63"/>
  <c r="F412" i="63"/>
  <c r="G412" i="63"/>
  <c r="H412" i="63"/>
  <c r="I412" i="63"/>
  <c r="J412" i="63"/>
  <c r="T8" i="48"/>
  <c r="K412" i="63"/>
  <c r="B413" i="63"/>
  <c r="D413" i="63"/>
  <c r="J19" i="48"/>
  <c r="Q9" i="48"/>
  <c r="U9" i="48"/>
  <c r="O9" i="48"/>
  <c r="P9" i="48"/>
  <c r="N9" i="48"/>
  <c r="E413" i="63"/>
  <c r="F413" i="63"/>
  <c r="G413" i="63"/>
  <c r="H413" i="63"/>
  <c r="I413" i="63"/>
  <c r="J413" i="63"/>
  <c r="T9" i="48"/>
  <c r="K413" i="63"/>
  <c r="B414" i="63"/>
  <c r="D414" i="63"/>
  <c r="J20" i="48"/>
  <c r="Q10" i="48"/>
  <c r="U10" i="48"/>
  <c r="F8" i="48"/>
  <c r="G8" i="48"/>
  <c r="H8" i="48"/>
  <c r="I8" i="48"/>
  <c r="J8" i="48"/>
  <c r="O10" i="48"/>
  <c r="K8" i="48"/>
  <c r="P10" i="48"/>
  <c r="N10" i="48"/>
  <c r="E414" i="63"/>
  <c r="F414" i="63"/>
  <c r="G414" i="63"/>
  <c r="H414" i="63"/>
  <c r="I414" i="63"/>
  <c r="J414" i="63"/>
  <c r="T10" i="48"/>
  <c r="K414" i="63"/>
  <c r="B415" i="63"/>
  <c r="D415" i="63"/>
  <c r="J21" i="48"/>
  <c r="Q11" i="48"/>
  <c r="U11" i="48"/>
  <c r="O11" i="48"/>
  <c r="P11" i="48"/>
  <c r="N11" i="48"/>
  <c r="E415" i="63"/>
  <c r="F415" i="63"/>
  <c r="G415" i="63"/>
  <c r="H415" i="63"/>
  <c r="I415" i="63"/>
  <c r="J415" i="63"/>
  <c r="T11" i="48"/>
  <c r="K415" i="63"/>
  <c r="B416" i="63"/>
  <c r="D416" i="63"/>
  <c r="J22" i="48"/>
  <c r="Q12" i="48"/>
  <c r="U12" i="48"/>
  <c r="O12" i="48"/>
  <c r="P12" i="48"/>
  <c r="N12" i="48"/>
  <c r="E416" i="63"/>
  <c r="F416" i="63"/>
  <c r="G416" i="63"/>
  <c r="H416" i="63"/>
  <c r="I416" i="63"/>
  <c r="J416" i="63"/>
  <c r="T12" i="48"/>
  <c r="K416" i="63"/>
  <c r="B417" i="63"/>
  <c r="D417" i="63"/>
  <c r="J23" i="48"/>
  <c r="Q13" i="48"/>
  <c r="U13" i="48"/>
  <c r="O13" i="48"/>
  <c r="P13" i="48"/>
  <c r="N13" i="48"/>
  <c r="E417" i="63"/>
  <c r="F417" i="63"/>
  <c r="G417" i="63"/>
  <c r="H417" i="63"/>
  <c r="I417" i="63"/>
  <c r="J417" i="63"/>
  <c r="T13" i="48"/>
  <c r="K417" i="63"/>
  <c r="B418" i="63"/>
  <c r="D418" i="63"/>
  <c r="J24" i="48"/>
  <c r="Q14" i="48"/>
  <c r="U14" i="48"/>
  <c r="N14" i="48"/>
  <c r="E418" i="63"/>
  <c r="O14" i="48"/>
  <c r="F418" i="63"/>
  <c r="P14" i="48"/>
  <c r="G418" i="63"/>
  <c r="H418" i="63"/>
  <c r="I418" i="63"/>
  <c r="J418" i="63"/>
  <c r="T14" i="48"/>
  <c r="K418" i="63"/>
  <c r="B419" i="63"/>
  <c r="D419" i="63"/>
  <c r="J25" i="48"/>
  <c r="Q15" i="48"/>
  <c r="U15" i="48"/>
  <c r="N15" i="48"/>
  <c r="E419" i="63"/>
  <c r="O15" i="48"/>
  <c r="F419" i="63"/>
  <c r="P15" i="48"/>
  <c r="G419" i="63"/>
  <c r="H419" i="63"/>
  <c r="I419" i="63"/>
  <c r="J419" i="63"/>
  <c r="T15" i="48"/>
  <c r="K419" i="63"/>
  <c r="B421" i="63"/>
  <c r="D421" i="63"/>
  <c r="G14" i="49"/>
  <c r="H14" i="49"/>
  <c r="I14" i="49"/>
  <c r="F15" i="49"/>
  <c r="G15" i="49"/>
  <c r="H15" i="49"/>
  <c r="I15" i="49"/>
  <c r="F16" i="49"/>
  <c r="G16" i="49"/>
  <c r="H16" i="49"/>
  <c r="I16" i="49"/>
  <c r="F17" i="49"/>
  <c r="G17" i="49"/>
  <c r="H17" i="49"/>
  <c r="I17" i="49"/>
  <c r="H18" i="49"/>
  <c r="I18" i="49"/>
  <c r="H19" i="49"/>
  <c r="I19" i="49"/>
  <c r="H20" i="49"/>
  <c r="I20" i="49"/>
  <c r="H21" i="49"/>
  <c r="I21" i="49"/>
  <c r="H22" i="49"/>
  <c r="I22" i="49"/>
  <c r="H23" i="49"/>
  <c r="I23" i="49"/>
  <c r="G11" i="49"/>
  <c r="J14" i="49"/>
  <c r="Q4" i="49"/>
  <c r="U4" i="49"/>
  <c r="G7" i="49"/>
  <c r="H7" i="49"/>
  <c r="I7" i="49"/>
  <c r="J7" i="49"/>
  <c r="O4" i="49"/>
  <c r="K7" i="49"/>
  <c r="P4" i="49"/>
  <c r="N4" i="49"/>
  <c r="E421" i="63"/>
  <c r="F421" i="63"/>
  <c r="G421" i="63"/>
  <c r="H421" i="63"/>
  <c r="I421" i="63"/>
  <c r="J421" i="63"/>
  <c r="T4" i="49"/>
  <c r="K421" i="63"/>
  <c r="B422" i="63"/>
  <c r="D422" i="63"/>
  <c r="J15" i="49"/>
  <c r="Q5" i="49"/>
  <c r="U5" i="49"/>
  <c r="O5" i="49"/>
  <c r="P5" i="49"/>
  <c r="N5" i="49"/>
  <c r="E422" i="63"/>
  <c r="F422" i="63"/>
  <c r="G422" i="63"/>
  <c r="H422" i="63"/>
  <c r="I422" i="63"/>
  <c r="J422" i="63"/>
  <c r="T5" i="49"/>
  <c r="K422" i="63"/>
  <c r="B423" i="63"/>
  <c r="D423" i="63"/>
  <c r="J16" i="49"/>
  <c r="Q6" i="49"/>
  <c r="U6" i="49"/>
  <c r="O6" i="49"/>
  <c r="P6" i="49"/>
  <c r="N6" i="49"/>
  <c r="E423" i="63"/>
  <c r="F423" i="63"/>
  <c r="G423" i="63"/>
  <c r="H423" i="63"/>
  <c r="I423" i="63"/>
  <c r="J423" i="63"/>
  <c r="T6" i="49"/>
  <c r="K423" i="63"/>
  <c r="B424" i="63"/>
  <c r="D424" i="63"/>
  <c r="J17" i="49"/>
  <c r="Q7" i="49"/>
  <c r="U7" i="49"/>
  <c r="F8" i="49"/>
  <c r="G8" i="49"/>
  <c r="H8" i="49"/>
  <c r="I8" i="49"/>
  <c r="J8" i="49"/>
  <c r="O7" i="49"/>
  <c r="K8" i="49"/>
  <c r="P7" i="49"/>
  <c r="N7" i="49"/>
  <c r="E424" i="63"/>
  <c r="F424" i="63"/>
  <c r="G424" i="63"/>
  <c r="H424" i="63"/>
  <c r="I424" i="63"/>
  <c r="J424" i="63"/>
  <c r="T7" i="49"/>
  <c r="K424" i="63"/>
  <c r="B425" i="63"/>
  <c r="D425" i="63"/>
  <c r="J18" i="49"/>
  <c r="Q8" i="49"/>
  <c r="U8" i="49"/>
  <c r="O8" i="49"/>
  <c r="P8" i="49"/>
  <c r="N8" i="49"/>
  <c r="E425" i="63"/>
  <c r="F425" i="63"/>
  <c r="G425" i="63"/>
  <c r="H425" i="63"/>
  <c r="I425" i="63"/>
  <c r="J425" i="63"/>
  <c r="T8" i="49"/>
  <c r="K425" i="63"/>
  <c r="B426" i="63"/>
  <c r="D426" i="63"/>
  <c r="J19" i="49"/>
  <c r="Q9" i="49"/>
  <c r="U9" i="49"/>
  <c r="N9" i="49"/>
  <c r="E426" i="63"/>
  <c r="O9" i="49"/>
  <c r="F426" i="63"/>
  <c r="P9" i="49"/>
  <c r="G426" i="63"/>
  <c r="H426" i="63"/>
  <c r="I426" i="63"/>
  <c r="J426" i="63"/>
  <c r="T9" i="49"/>
  <c r="K426" i="63"/>
  <c r="B427" i="63"/>
  <c r="D427" i="63"/>
  <c r="J20" i="49"/>
  <c r="Q10" i="49"/>
  <c r="U10" i="49"/>
  <c r="N10" i="49"/>
  <c r="E427" i="63"/>
  <c r="O10" i="49"/>
  <c r="F427" i="63"/>
  <c r="P10" i="49"/>
  <c r="G427" i="63"/>
  <c r="H427" i="63"/>
  <c r="I427" i="63"/>
  <c r="J427" i="63"/>
  <c r="T10" i="49"/>
  <c r="K427" i="63"/>
  <c r="B428" i="63"/>
  <c r="D428" i="63"/>
  <c r="J21" i="49"/>
  <c r="Q11" i="49"/>
  <c r="U11" i="49"/>
  <c r="N11" i="49"/>
  <c r="E428" i="63"/>
  <c r="O11" i="49"/>
  <c r="F428" i="63"/>
  <c r="P11" i="49"/>
  <c r="G428" i="63"/>
  <c r="H428" i="63"/>
  <c r="I428" i="63"/>
  <c r="J428" i="63"/>
  <c r="T11" i="49"/>
  <c r="K428" i="63"/>
  <c r="B429" i="63"/>
  <c r="D429" i="63"/>
  <c r="J22" i="49"/>
  <c r="Q12" i="49"/>
  <c r="U12" i="49"/>
  <c r="N12" i="49"/>
  <c r="E429" i="63"/>
  <c r="O12" i="49"/>
  <c r="F429" i="63"/>
  <c r="P12" i="49"/>
  <c r="G429" i="63"/>
  <c r="H429" i="63"/>
  <c r="I429" i="63"/>
  <c r="J429" i="63"/>
  <c r="T12" i="49"/>
  <c r="K429" i="63"/>
  <c r="B430" i="63"/>
  <c r="D430" i="63"/>
  <c r="J23" i="49"/>
  <c r="Q13" i="49"/>
  <c r="U13" i="49"/>
  <c r="N13" i="49"/>
  <c r="E430" i="63"/>
  <c r="O13" i="49"/>
  <c r="F430" i="63"/>
  <c r="P13" i="49"/>
  <c r="G430" i="63"/>
  <c r="H430" i="63"/>
  <c r="I430" i="63"/>
  <c r="J430" i="63"/>
  <c r="T13" i="49"/>
  <c r="K430" i="63"/>
  <c r="B431" i="63"/>
  <c r="D431" i="63"/>
  <c r="J24" i="49"/>
  <c r="Q14" i="49"/>
  <c r="U14" i="49"/>
  <c r="N14" i="49"/>
  <c r="E431" i="63"/>
  <c r="O14" i="49"/>
  <c r="F431" i="63"/>
  <c r="P14" i="49"/>
  <c r="G431" i="63"/>
  <c r="H431" i="63"/>
  <c r="I431" i="63"/>
  <c r="J431" i="63"/>
  <c r="T14" i="49"/>
  <c r="K431" i="63"/>
  <c r="B432" i="63"/>
  <c r="D432" i="63"/>
  <c r="J25" i="49"/>
  <c r="Q15" i="49"/>
  <c r="U15" i="49"/>
  <c r="N15" i="49"/>
  <c r="E432" i="63"/>
  <c r="O15" i="49"/>
  <c r="F432" i="63"/>
  <c r="P15" i="49"/>
  <c r="G432" i="63"/>
  <c r="H432" i="63"/>
  <c r="I432" i="63"/>
  <c r="J432" i="63"/>
  <c r="T15" i="49"/>
  <c r="K432" i="63"/>
  <c r="B434" i="63"/>
  <c r="D434" i="63"/>
  <c r="G14" i="50"/>
  <c r="H14" i="50"/>
  <c r="I14" i="50"/>
  <c r="F15" i="50"/>
  <c r="G15" i="50"/>
  <c r="H15" i="50"/>
  <c r="I15" i="50"/>
  <c r="F16" i="50"/>
  <c r="G16" i="50"/>
  <c r="H16" i="50"/>
  <c r="I16" i="50"/>
  <c r="F17" i="50"/>
  <c r="G17" i="50"/>
  <c r="H17" i="50"/>
  <c r="I17" i="50"/>
  <c r="H18" i="50"/>
  <c r="I18" i="50"/>
  <c r="H19" i="50"/>
  <c r="I19" i="50"/>
  <c r="H20" i="50"/>
  <c r="I20" i="50"/>
  <c r="H21" i="50"/>
  <c r="I21" i="50"/>
  <c r="H22" i="50"/>
  <c r="I22" i="50"/>
  <c r="H23" i="50"/>
  <c r="I23" i="50"/>
  <c r="G11" i="50"/>
  <c r="J14" i="50"/>
  <c r="Q4" i="50"/>
  <c r="U4" i="50"/>
  <c r="G7" i="50"/>
  <c r="H7" i="50"/>
  <c r="I7" i="50"/>
  <c r="J7" i="50"/>
  <c r="O4" i="50"/>
  <c r="K7" i="50"/>
  <c r="P4" i="50"/>
  <c r="N4" i="50"/>
  <c r="E434" i="63"/>
  <c r="F434" i="63"/>
  <c r="G434" i="63"/>
  <c r="H434" i="63"/>
  <c r="I434" i="63"/>
  <c r="J434" i="63"/>
  <c r="T4" i="50"/>
  <c r="K434" i="63"/>
  <c r="B435" i="63"/>
  <c r="D435" i="63"/>
  <c r="J15" i="50"/>
  <c r="Q5" i="50"/>
  <c r="U5" i="50"/>
  <c r="O5" i="50"/>
  <c r="P5" i="50"/>
  <c r="N5" i="50"/>
  <c r="E435" i="63"/>
  <c r="F435" i="63"/>
  <c r="G435" i="63"/>
  <c r="H435" i="63"/>
  <c r="I435" i="63"/>
  <c r="J435" i="63"/>
  <c r="T5" i="50"/>
  <c r="K435" i="63"/>
  <c r="B436" i="63"/>
  <c r="D436" i="63"/>
  <c r="J16" i="50"/>
  <c r="Q6" i="50"/>
  <c r="U6" i="50"/>
  <c r="O6" i="50"/>
  <c r="P6" i="50"/>
  <c r="N6" i="50"/>
  <c r="E436" i="63"/>
  <c r="F436" i="63"/>
  <c r="G436" i="63"/>
  <c r="H436" i="63"/>
  <c r="I436" i="63"/>
  <c r="J436" i="63"/>
  <c r="T6" i="50"/>
  <c r="K436" i="63"/>
  <c r="B437" i="63"/>
  <c r="D437" i="63"/>
  <c r="J17" i="50"/>
  <c r="Q7" i="50"/>
  <c r="U7" i="50"/>
  <c r="O7" i="50"/>
  <c r="P7" i="50"/>
  <c r="N7" i="50"/>
  <c r="E437" i="63"/>
  <c r="F437" i="63"/>
  <c r="G437" i="63"/>
  <c r="H437" i="63"/>
  <c r="I437" i="63"/>
  <c r="J437" i="63"/>
  <c r="T7" i="50"/>
  <c r="K437" i="63"/>
  <c r="B438" i="63"/>
  <c r="D438" i="63"/>
  <c r="J18" i="50"/>
  <c r="Q8" i="50"/>
  <c r="U8" i="50"/>
  <c r="O8" i="50"/>
  <c r="P8" i="50"/>
  <c r="N8" i="50"/>
  <c r="E438" i="63"/>
  <c r="F438" i="63"/>
  <c r="G438" i="63"/>
  <c r="H438" i="63"/>
  <c r="I438" i="63"/>
  <c r="J438" i="63"/>
  <c r="T8" i="50"/>
  <c r="K438" i="63"/>
  <c r="B439" i="63"/>
  <c r="D439" i="63"/>
  <c r="J19" i="50"/>
  <c r="Q9" i="50"/>
  <c r="U9" i="50"/>
  <c r="O9" i="50"/>
  <c r="P9" i="50"/>
  <c r="N9" i="50"/>
  <c r="E439" i="63"/>
  <c r="F439" i="63"/>
  <c r="G439" i="63"/>
  <c r="H439" i="63"/>
  <c r="I439" i="63"/>
  <c r="J439" i="63"/>
  <c r="T9" i="50"/>
  <c r="K439" i="63"/>
  <c r="B440" i="63"/>
  <c r="D440" i="63"/>
  <c r="J20" i="50"/>
  <c r="Q10" i="50"/>
  <c r="U10" i="50"/>
  <c r="O10" i="50"/>
  <c r="P10" i="50"/>
  <c r="N10" i="50"/>
  <c r="E440" i="63"/>
  <c r="F440" i="63"/>
  <c r="G440" i="63"/>
  <c r="H440" i="63"/>
  <c r="I440" i="63"/>
  <c r="J440" i="63"/>
  <c r="T10" i="50"/>
  <c r="K440" i="63"/>
  <c r="B441" i="63"/>
  <c r="D441" i="63"/>
  <c r="J21" i="50"/>
  <c r="Q11" i="50"/>
  <c r="U11" i="50"/>
  <c r="N11" i="50"/>
  <c r="E441" i="63"/>
  <c r="O11" i="50"/>
  <c r="F441" i="63"/>
  <c r="P11" i="50"/>
  <c r="G441" i="63"/>
  <c r="H441" i="63"/>
  <c r="I441" i="63"/>
  <c r="J441" i="63"/>
  <c r="T11" i="50"/>
  <c r="K441" i="63"/>
  <c r="B442" i="63"/>
  <c r="D442" i="63"/>
  <c r="J22" i="50"/>
  <c r="Q12" i="50"/>
  <c r="U12" i="50"/>
  <c r="N12" i="50"/>
  <c r="E442" i="63"/>
  <c r="O12" i="50"/>
  <c r="F442" i="63"/>
  <c r="P12" i="50"/>
  <c r="G442" i="63"/>
  <c r="H442" i="63"/>
  <c r="I442" i="63"/>
  <c r="J442" i="63"/>
  <c r="T12" i="50"/>
  <c r="K442" i="63"/>
  <c r="B443" i="63"/>
  <c r="D443" i="63"/>
  <c r="J23" i="50"/>
  <c r="Q13" i="50"/>
  <c r="U13" i="50"/>
  <c r="N13" i="50"/>
  <c r="E443" i="63"/>
  <c r="O13" i="50"/>
  <c r="F443" i="63"/>
  <c r="P13" i="50"/>
  <c r="G443" i="63"/>
  <c r="H443" i="63"/>
  <c r="I443" i="63"/>
  <c r="J443" i="63"/>
  <c r="T13" i="50"/>
  <c r="K443" i="63"/>
  <c r="B444" i="63"/>
  <c r="D444" i="63"/>
  <c r="J24" i="50"/>
  <c r="Q14" i="50"/>
  <c r="U14" i="50"/>
  <c r="N14" i="50"/>
  <c r="E444" i="63"/>
  <c r="O14" i="50"/>
  <c r="F444" i="63"/>
  <c r="P14" i="50"/>
  <c r="G444" i="63"/>
  <c r="H444" i="63"/>
  <c r="I444" i="63"/>
  <c r="J444" i="63"/>
  <c r="T14" i="50"/>
  <c r="K444" i="63"/>
  <c r="B445" i="63"/>
  <c r="D445" i="63"/>
  <c r="J25" i="50"/>
  <c r="Q15" i="50"/>
  <c r="U15" i="50"/>
  <c r="N15" i="50"/>
  <c r="E445" i="63"/>
  <c r="O15" i="50"/>
  <c r="F445" i="63"/>
  <c r="P15" i="50"/>
  <c r="G445" i="63"/>
  <c r="H445" i="63"/>
  <c r="I445" i="63"/>
  <c r="J445" i="63"/>
  <c r="T15" i="50"/>
  <c r="K445" i="63"/>
  <c r="B447" i="63"/>
  <c r="D447" i="63"/>
  <c r="G14" i="51"/>
  <c r="H14" i="51"/>
  <c r="I14" i="51"/>
  <c r="F15" i="51"/>
  <c r="G15" i="51"/>
  <c r="H15" i="51"/>
  <c r="I15" i="51"/>
  <c r="F16" i="51"/>
  <c r="G16" i="51"/>
  <c r="H16" i="51"/>
  <c r="I16" i="51"/>
  <c r="F17" i="51"/>
  <c r="G17" i="51"/>
  <c r="H17" i="51"/>
  <c r="I17" i="51"/>
  <c r="F18" i="51"/>
  <c r="G18" i="51"/>
  <c r="H18" i="51"/>
  <c r="I18" i="51"/>
  <c r="H19" i="51"/>
  <c r="I19" i="51"/>
  <c r="H20" i="51"/>
  <c r="I20" i="51"/>
  <c r="H21" i="51"/>
  <c r="I21" i="51"/>
  <c r="H22" i="51"/>
  <c r="I22" i="51"/>
  <c r="H23" i="51"/>
  <c r="I23" i="51"/>
  <c r="G11" i="51"/>
  <c r="J14" i="51"/>
  <c r="Q4" i="51"/>
  <c r="U4" i="51"/>
  <c r="G7" i="51"/>
  <c r="H7" i="51"/>
  <c r="I7" i="51"/>
  <c r="J7" i="51"/>
  <c r="O4" i="51"/>
  <c r="K7" i="51"/>
  <c r="P4" i="51"/>
  <c r="N4" i="51"/>
  <c r="E447" i="63"/>
  <c r="F447" i="63"/>
  <c r="G447" i="63"/>
  <c r="H447" i="63"/>
  <c r="I447" i="63"/>
  <c r="J447" i="63"/>
  <c r="T4" i="51"/>
  <c r="K447" i="63"/>
  <c r="B448" i="63"/>
  <c r="D448" i="63"/>
  <c r="J15" i="51"/>
  <c r="Q5" i="51"/>
  <c r="U5" i="51"/>
  <c r="O5" i="51"/>
  <c r="P5" i="51"/>
  <c r="N5" i="51"/>
  <c r="E448" i="63"/>
  <c r="F448" i="63"/>
  <c r="G448" i="63"/>
  <c r="H448" i="63"/>
  <c r="I448" i="63"/>
  <c r="J448" i="63"/>
  <c r="T5" i="51"/>
  <c r="K448" i="63"/>
  <c r="B449" i="63"/>
  <c r="D449" i="63"/>
  <c r="J16" i="51"/>
  <c r="Q6" i="51"/>
  <c r="U6" i="51"/>
  <c r="O6" i="51"/>
  <c r="P6" i="51"/>
  <c r="N6" i="51"/>
  <c r="E449" i="63"/>
  <c r="F449" i="63"/>
  <c r="G449" i="63"/>
  <c r="H449" i="63"/>
  <c r="I449" i="63"/>
  <c r="J449" i="63"/>
  <c r="T6" i="51"/>
  <c r="K449" i="63"/>
  <c r="B450" i="63"/>
  <c r="D450" i="63"/>
  <c r="J17" i="51"/>
  <c r="Q7" i="51"/>
  <c r="U7" i="51"/>
  <c r="O7" i="51"/>
  <c r="P7" i="51"/>
  <c r="N7" i="51"/>
  <c r="E450" i="63"/>
  <c r="F450" i="63"/>
  <c r="G450" i="63"/>
  <c r="H450" i="63"/>
  <c r="I450" i="63"/>
  <c r="J450" i="63"/>
  <c r="T7" i="51"/>
  <c r="K450" i="63"/>
  <c r="B451" i="63"/>
  <c r="D451" i="63"/>
  <c r="J18" i="51"/>
  <c r="Q8" i="51"/>
  <c r="U8" i="51"/>
  <c r="O8" i="51"/>
  <c r="P8" i="51"/>
  <c r="N8" i="51"/>
  <c r="E451" i="63"/>
  <c r="F451" i="63"/>
  <c r="G451" i="63"/>
  <c r="H451" i="63"/>
  <c r="I451" i="63"/>
  <c r="J451" i="63"/>
  <c r="T8" i="51"/>
  <c r="K451" i="63"/>
  <c r="B452" i="63"/>
  <c r="D452" i="63"/>
  <c r="J19" i="51"/>
  <c r="Q9" i="51"/>
  <c r="U9" i="51"/>
  <c r="O9" i="51"/>
  <c r="P9" i="51"/>
  <c r="N9" i="51"/>
  <c r="E452" i="63"/>
  <c r="F452" i="63"/>
  <c r="G452" i="63"/>
  <c r="H452" i="63"/>
  <c r="I452" i="63"/>
  <c r="J452" i="63"/>
  <c r="T9" i="51"/>
  <c r="K452" i="63"/>
  <c r="B453" i="63"/>
  <c r="D453" i="63"/>
  <c r="J20" i="51"/>
  <c r="Q10" i="51"/>
  <c r="U10" i="51"/>
  <c r="O10" i="51"/>
  <c r="P10" i="51"/>
  <c r="N10" i="51"/>
  <c r="E453" i="63"/>
  <c r="F453" i="63"/>
  <c r="G453" i="63"/>
  <c r="H453" i="63"/>
  <c r="I453" i="63"/>
  <c r="J453" i="63"/>
  <c r="T10" i="51"/>
  <c r="K453" i="63"/>
  <c r="B454" i="63"/>
  <c r="D454" i="63"/>
  <c r="J21" i="51"/>
  <c r="Q11" i="51"/>
  <c r="U11" i="51"/>
  <c r="N11" i="51"/>
  <c r="E454" i="63"/>
  <c r="O11" i="51"/>
  <c r="F454" i="63"/>
  <c r="P11" i="51"/>
  <c r="G454" i="63"/>
  <c r="H454" i="63"/>
  <c r="I454" i="63"/>
  <c r="J454" i="63"/>
  <c r="T11" i="51"/>
  <c r="K454" i="63"/>
  <c r="B455" i="63"/>
  <c r="D455" i="63"/>
  <c r="J22" i="51"/>
  <c r="Q12" i="51"/>
  <c r="U12" i="51"/>
  <c r="N12" i="51"/>
  <c r="E455" i="63"/>
  <c r="O12" i="51"/>
  <c r="F455" i="63"/>
  <c r="P12" i="51"/>
  <c r="G455" i="63"/>
  <c r="H455" i="63"/>
  <c r="I455" i="63"/>
  <c r="J455" i="63"/>
  <c r="T12" i="51"/>
  <c r="K455" i="63"/>
  <c r="B456" i="63"/>
  <c r="D456" i="63"/>
  <c r="J23" i="51"/>
  <c r="Q13" i="51"/>
  <c r="U13" i="51"/>
  <c r="N13" i="51"/>
  <c r="E456" i="63"/>
  <c r="O13" i="51"/>
  <c r="F456" i="63"/>
  <c r="P13" i="51"/>
  <c r="G456" i="63"/>
  <c r="H456" i="63"/>
  <c r="I456" i="63"/>
  <c r="J456" i="63"/>
  <c r="T13" i="51"/>
  <c r="K456" i="63"/>
  <c r="B457" i="63"/>
  <c r="D457" i="63"/>
  <c r="J24" i="51"/>
  <c r="Q14" i="51"/>
  <c r="U14" i="51"/>
  <c r="N14" i="51"/>
  <c r="E457" i="63"/>
  <c r="O14" i="51"/>
  <c r="F457" i="63"/>
  <c r="P14" i="51"/>
  <c r="G457" i="63"/>
  <c r="H457" i="63"/>
  <c r="I457" i="63"/>
  <c r="J457" i="63"/>
  <c r="T14" i="51"/>
  <c r="K457" i="63"/>
  <c r="B458" i="63"/>
  <c r="D458" i="63"/>
  <c r="J25" i="51"/>
  <c r="Q15" i="51"/>
  <c r="U15" i="51"/>
  <c r="N15" i="51"/>
  <c r="E458" i="63"/>
  <c r="O15" i="51"/>
  <c r="F458" i="63"/>
  <c r="P15" i="51"/>
  <c r="G458" i="63"/>
  <c r="H458" i="63"/>
  <c r="I458" i="63"/>
  <c r="J458" i="63"/>
  <c r="T15" i="51"/>
  <c r="K458" i="63"/>
  <c r="B460" i="63"/>
  <c r="D460" i="63"/>
  <c r="G14" i="52"/>
  <c r="H14" i="52"/>
  <c r="I14" i="52"/>
  <c r="F15" i="52"/>
  <c r="G15" i="52"/>
  <c r="H15" i="52"/>
  <c r="I15" i="52"/>
  <c r="F16" i="52"/>
  <c r="G16" i="52"/>
  <c r="H16" i="52"/>
  <c r="I16" i="52"/>
  <c r="H17" i="52"/>
  <c r="I17" i="52"/>
  <c r="H18" i="52"/>
  <c r="I18" i="52"/>
  <c r="H19" i="52"/>
  <c r="I19" i="52"/>
  <c r="H20" i="52"/>
  <c r="I20" i="52"/>
  <c r="H21" i="52"/>
  <c r="I21" i="52"/>
  <c r="H22" i="52"/>
  <c r="I22" i="52"/>
  <c r="H23" i="52"/>
  <c r="I23" i="52"/>
  <c r="G11" i="52"/>
  <c r="J14" i="52"/>
  <c r="Q4" i="52"/>
  <c r="U4" i="52"/>
  <c r="G7" i="52"/>
  <c r="H7" i="52"/>
  <c r="I7" i="52"/>
  <c r="J7" i="52"/>
  <c r="O4" i="52"/>
  <c r="K7" i="52"/>
  <c r="P4" i="52"/>
  <c r="N4" i="52"/>
  <c r="E460" i="63"/>
  <c r="F460" i="63"/>
  <c r="G460" i="63"/>
  <c r="H460" i="63"/>
  <c r="I460" i="63"/>
  <c r="J460" i="63"/>
  <c r="T4" i="52"/>
  <c r="K460" i="63"/>
  <c r="B461" i="63"/>
  <c r="D461" i="63"/>
  <c r="J15" i="52"/>
  <c r="Q5" i="52"/>
  <c r="U5" i="52"/>
  <c r="O5" i="52"/>
  <c r="P5" i="52"/>
  <c r="N5" i="52"/>
  <c r="E461" i="63"/>
  <c r="F461" i="63"/>
  <c r="G461" i="63"/>
  <c r="H461" i="63"/>
  <c r="I461" i="63"/>
  <c r="J461" i="63"/>
  <c r="T5" i="52"/>
  <c r="K461" i="63"/>
  <c r="B462" i="63"/>
  <c r="D462" i="63"/>
  <c r="J16" i="52"/>
  <c r="Q6" i="52"/>
  <c r="U6" i="52"/>
  <c r="O6" i="52"/>
  <c r="P6" i="52"/>
  <c r="N6" i="52"/>
  <c r="E462" i="63"/>
  <c r="F462" i="63"/>
  <c r="G462" i="63"/>
  <c r="H462" i="63"/>
  <c r="I462" i="63"/>
  <c r="J462" i="63"/>
  <c r="T6" i="52"/>
  <c r="K462" i="63"/>
  <c r="B463" i="63"/>
  <c r="D463" i="63"/>
  <c r="J17" i="52"/>
  <c r="Q7" i="52"/>
  <c r="U7" i="52"/>
  <c r="O7" i="52"/>
  <c r="P7" i="52"/>
  <c r="N7" i="52"/>
  <c r="E463" i="63"/>
  <c r="F463" i="63"/>
  <c r="G463" i="63"/>
  <c r="H463" i="63"/>
  <c r="I463" i="63"/>
  <c r="J463" i="63"/>
  <c r="T7" i="52"/>
  <c r="K463" i="63"/>
  <c r="B464" i="63"/>
  <c r="D464" i="63"/>
  <c r="J18" i="52"/>
  <c r="Q8" i="52"/>
  <c r="U8" i="52"/>
  <c r="N8" i="52"/>
  <c r="E464" i="63"/>
  <c r="O8" i="52"/>
  <c r="F464" i="63"/>
  <c r="P8" i="52"/>
  <c r="G464" i="63"/>
  <c r="H464" i="63"/>
  <c r="I464" i="63"/>
  <c r="J464" i="63"/>
  <c r="T8" i="52"/>
  <c r="K464" i="63"/>
  <c r="B465" i="63"/>
  <c r="D465" i="63"/>
  <c r="J19" i="52"/>
  <c r="Q9" i="52"/>
  <c r="U9" i="52"/>
  <c r="N9" i="52"/>
  <c r="E465" i="63"/>
  <c r="O9" i="52"/>
  <c r="F465" i="63"/>
  <c r="P9" i="52"/>
  <c r="G465" i="63"/>
  <c r="H465" i="63"/>
  <c r="I465" i="63"/>
  <c r="J465" i="63"/>
  <c r="T9" i="52"/>
  <c r="K465" i="63"/>
  <c r="B466" i="63"/>
  <c r="D466" i="63"/>
  <c r="J20" i="52"/>
  <c r="Q10" i="52"/>
  <c r="U10" i="52"/>
  <c r="N10" i="52"/>
  <c r="E466" i="63"/>
  <c r="O10" i="52"/>
  <c r="F466" i="63"/>
  <c r="P10" i="52"/>
  <c r="G466" i="63"/>
  <c r="H466" i="63"/>
  <c r="I466" i="63"/>
  <c r="J466" i="63"/>
  <c r="T10" i="52"/>
  <c r="K466" i="63"/>
  <c r="B467" i="63"/>
  <c r="D467" i="63"/>
  <c r="J21" i="52"/>
  <c r="Q11" i="52"/>
  <c r="U11" i="52"/>
  <c r="N11" i="52"/>
  <c r="E467" i="63"/>
  <c r="O11" i="52"/>
  <c r="F467" i="63"/>
  <c r="P11" i="52"/>
  <c r="G467" i="63"/>
  <c r="H467" i="63"/>
  <c r="I467" i="63"/>
  <c r="J467" i="63"/>
  <c r="T11" i="52"/>
  <c r="K467" i="63"/>
  <c r="B468" i="63"/>
  <c r="D468" i="63"/>
  <c r="J22" i="52"/>
  <c r="Q12" i="52"/>
  <c r="U12" i="52"/>
  <c r="N12" i="52"/>
  <c r="E468" i="63"/>
  <c r="O12" i="52"/>
  <c r="F468" i="63"/>
  <c r="P12" i="52"/>
  <c r="G468" i="63"/>
  <c r="H468" i="63"/>
  <c r="I468" i="63"/>
  <c r="J468" i="63"/>
  <c r="T12" i="52"/>
  <c r="K468" i="63"/>
  <c r="B469" i="63"/>
  <c r="D469" i="63"/>
  <c r="J23" i="52"/>
  <c r="Q13" i="52"/>
  <c r="U13" i="52"/>
  <c r="N13" i="52"/>
  <c r="E469" i="63"/>
  <c r="O13" i="52"/>
  <c r="F469" i="63"/>
  <c r="P13" i="52"/>
  <c r="G469" i="63"/>
  <c r="H469" i="63"/>
  <c r="I469" i="63"/>
  <c r="J469" i="63"/>
  <c r="T13" i="52"/>
  <c r="K469" i="63"/>
  <c r="B470" i="63"/>
  <c r="D470" i="63"/>
  <c r="J24" i="52"/>
  <c r="Q14" i="52"/>
  <c r="U14" i="52"/>
  <c r="N14" i="52"/>
  <c r="E470" i="63"/>
  <c r="O14" i="52"/>
  <c r="F470" i="63"/>
  <c r="P14" i="52"/>
  <c r="G470" i="63"/>
  <c r="H470" i="63"/>
  <c r="I470" i="63"/>
  <c r="J470" i="63"/>
  <c r="T14" i="52"/>
  <c r="K470" i="63"/>
  <c r="B471" i="63"/>
  <c r="D471" i="63"/>
  <c r="J25" i="52"/>
  <c r="Q15" i="52"/>
  <c r="U15" i="52"/>
  <c r="N15" i="52"/>
  <c r="E471" i="63"/>
  <c r="O15" i="52"/>
  <c r="F471" i="63"/>
  <c r="P15" i="52"/>
  <c r="G471" i="63"/>
  <c r="H471" i="63"/>
  <c r="I471" i="63"/>
  <c r="J471" i="63"/>
  <c r="T15" i="52"/>
  <c r="K471" i="63"/>
  <c r="B473" i="63"/>
  <c r="D473" i="63"/>
  <c r="G14" i="53"/>
  <c r="H14" i="53"/>
  <c r="I14" i="53"/>
  <c r="F15" i="53"/>
  <c r="G15" i="53"/>
  <c r="H15" i="53"/>
  <c r="I15" i="53"/>
  <c r="F16" i="53"/>
  <c r="G16" i="53"/>
  <c r="H16" i="53"/>
  <c r="I16" i="53"/>
  <c r="F17" i="53"/>
  <c r="G17" i="53"/>
  <c r="H17" i="53"/>
  <c r="I17" i="53"/>
  <c r="H18" i="53"/>
  <c r="I18" i="53"/>
  <c r="H19" i="53"/>
  <c r="I19" i="53"/>
  <c r="H20" i="53"/>
  <c r="I20" i="53"/>
  <c r="H21" i="53"/>
  <c r="I21" i="53"/>
  <c r="H22" i="53"/>
  <c r="I22" i="53"/>
  <c r="H23" i="53"/>
  <c r="I23" i="53"/>
  <c r="G11" i="53"/>
  <c r="J14" i="53"/>
  <c r="Q4" i="53"/>
  <c r="U4" i="53"/>
  <c r="G7" i="53"/>
  <c r="H7" i="53"/>
  <c r="I7" i="53"/>
  <c r="J7" i="53"/>
  <c r="O4" i="53"/>
  <c r="K7" i="53"/>
  <c r="P4" i="53"/>
  <c r="N4" i="53"/>
  <c r="E473" i="63"/>
  <c r="F473" i="63"/>
  <c r="G473" i="63"/>
  <c r="H473" i="63"/>
  <c r="I473" i="63"/>
  <c r="J473" i="63"/>
  <c r="T4" i="53"/>
  <c r="K473" i="63"/>
  <c r="B474" i="63"/>
  <c r="D474" i="63"/>
  <c r="J15" i="53"/>
  <c r="Q5" i="53"/>
  <c r="U5" i="53"/>
  <c r="O5" i="53"/>
  <c r="P5" i="53"/>
  <c r="N5" i="53"/>
  <c r="E474" i="63"/>
  <c r="F474" i="63"/>
  <c r="G474" i="63"/>
  <c r="H474" i="63"/>
  <c r="I474" i="63"/>
  <c r="J474" i="63"/>
  <c r="T5" i="53"/>
  <c r="K474" i="63"/>
  <c r="B475" i="63"/>
  <c r="D475" i="63"/>
  <c r="J16" i="53"/>
  <c r="Q6" i="53"/>
  <c r="U6" i="53"/>
  <c r="O6" i="53"/>
  <c r="P6" i="53"/>
  <c r="N6" i="53"/>
  <c r="E475" i="63"/>
  <c r="F475" i="63"/>
  <c r="G475" i="63"/>
  <c r="H475" i="63"/>
  <c r="I475" i="63"/>
  <c r="J475" i="63"/>
  <c r="T6" i="53"/>
  <c r="K475" i="63"/>
  <c r="B476" i="63"/>
  <c r="D476" i="63"/>
  <c r="J17" i="53"/>
  <c r="Q7" i="53"/>
  <c r="U7" i="53"/>
  <c r="F8" i="53"/>
  <c r="G8" i="53"/>
  <c r="H8" i="53"/>
  <c r="I8" i="53"/>
  <c r="J8" i="53"/>
  <c r="O7" i="53"/>
  <c r="K8" i="53"/>
  <c r="P7" i="53"/>
  <c r="N7" i="53"/>
  <c r="E476" i="63"/>
  <c r="F476" i="63"/>
  <c r="G476" i="63"/>
  <c r="H476" i="63"/>
  <c r="I476" i="63"/>
  <c r="J476" i="63"/>
  <c r="T7" i="53"/>
  <c r="K476" i="63"/>
  <c r="B477" i="63"/>
  <c r="D477" i="63"/>
  <c r="J18" i="53"/>
  <c r="Q8" i="53"/>
  <c r="U8" i="53"/>
  <c r="O8" i="53"/>
  <c r="P8" i="53"/>
  <c r="N8" i="53"/>
  <c r="E477" i="63"/>
  <c r="F477" i="63"/>
  <c r="G477" i="63"/>
  <c r="H477" i="63"/>
  <c r="I477" i="63"/>
  <c r="J477" i="63"/>
  <c r="T8" i="53"/>
  <c r="K477" i="63"/>
  <c r="B478" i="63"/>
  <c r="D478" i="63"/>
  <c r="J19" i="53"/>
  <c r="Q9" i="53"/>
  <c r="U9" i="53"/>
  <c r="O9" i="53"/>
  <c r="P9" i="53"/>
  <c r="N9" i="53"/>
  <c r="E478" i="63"/>
  <c r="F478" i="63"/>
  <c r="G478" i="63"/>
  <c r="H478" i="63"/>
  <c r="I478" i="63"/>
  <c r="J478" i="63"/>
  <c r="T9" i="53"/>
  <c r="K478" i="63"/>
  <c r="B479" i="63"/>
  <c r="D479" i="63"/>
  <c r="J20" i="53"/>
  <c r="Q10" i="53"/>
  <c r="U10" i="53"/>
  <c r="O10" i="53"/>
  <c r="P10" i="53"/>
  <c r="N10" i="53"/>
  <c r="E479" i="63"/>
  <c r="F479" i="63"/>
  <c r="G479" i="63"/>
  <c r="H479" i="63"/>
  <c r="I479" i="63"/>
  <c r="J479" i="63"/>
  <c r="T10" i="53"/>
  <c r="K479" i="63"/>
  <c r="B480" i="63"/>
  <c r="D480" i="63"/>
  <c r="J21" i="53"/>
  <c r="Q11" i="53"/>
  <c r="U11" i="53"/>
  <c r="N11" i="53"/>
  <c r="E480" i="63"/>
  <c r="O11" i="53"/>
  <c r="F480" i="63"/>
  <c r="P11" i="53"/>
  <c r="G480" i="63"/>
  <c r="H480" i="63"/>
  <c r="I480" i="63"/>
  <c r="J480" i="63"/>
  <c r="T11" i="53"/>
  <c r="K480" i="63"/>
  <c r="B481" i="63"/>
  <c r="D481" i="63"/>
  <c r="J22" i="53"/>
  <c r="Q12" i="53"/>
  <c r="U12" i="53"/>
  <c r="N12" i="53"/>
  <c r="E481" i="63"/>
  <c r="O12" i="53"/>
  <c r="F481" i="63"/>
  <c r="P12" i="53"/>
  <c r="G481" i="63"/>
  <c r="H481" i="63"/>
  <c r="I481" i="63"/>
  <c r="J481" i="63"/>
  <c r="T12" i="53"/>
  <c r="K481" i="63"/>
  <c r="B482" i="63"/>
  <c r="D482" i="63"/>
  <c r="J23" i="53"/>
  <c r="Q13" i="53"/>
  <c r="U13" i="53"/>
  <c r="N13" i="53"/>
  <c r="E482" i="63"/>
  <c r="O13" i="53"/>
  <c r="F482" i="63"/>
  <c r="P13" i="53"/>
  <c r="G482" i="63"/>
  <c r="H482" i="63"/>
  <c r="I482" i="63"/>
  <c r="J482" i="63"/>
  <c r="T13" i="53"/>
  <c r="K482" i="63"/>
  <c r="B483" i="63"/>
  <c r="D483" i="63"/>
  <c r="J24" i="53"/>
  <c r="Q14" i="53"/>
  <c r="U14" i="53"/>
  <c r="N14" i="53"/>
  <c r="E483" i="63"/>
  <c r="O14" i="53"/>
  <c r="F483" i="63"/>
  <c r="P14" i="53"/>
  <c r="G483" i="63"/>
  <c r="H483" i="63"/>
  <c r="I483" i="63"/>
  <c r="J483" i="63"/>
  <c r="T14" i="53"/>
  <c r="K483" i="63"/>
  <c r="B484" i="63"/>
  <c r="D484" i="63"/>
  <c r="J25" i="53"/>
  <c r="Q15" i="53"/>
  <c r="U15" i="53"/>
  <c r="N15" i="53"/>
  <c r="E484" i="63"/>
  <c r="O15" i="53"/>
  <c r="F484" i="63"/>
  <c r="P15" i="53"/>
  <c r="G484" i="63"/>
  <c r="H484" i="63"/>
  <c r="I484" i="63"/>
  <c r="J484" i="63"/>
  <c r="T15" i="53"/>
  <c r="K484" i="63"/>
  <c r="A304" i="63"/>
  <c r="A317" i="63"/>
  <c r="B317" i="63"/>
  <c r="D317" i="63"/>
  <c r="G14" i="36"/>
  <c r="H14" i="36"/>
  <c r="I14" i="36"/>
  <c r="F15" i="36"/>
  <c r="G15" i="36"/>
  <c r="H15" i="36"/>
  <c r="I15" i="36"/>
  <c r="F16" i="36"/>
  <c r="G16" i="36"/>
  <c r="H16" i="36"/>
  <c r="I16" i="36"/>
  <c r="F17" i="36"/>
  <c r="G17" i="36"/>
  <c r="H17" i="36"/>
  <c r="I17" i="36"/>
  <c r="H18" i="36"/>
  <c r="I18" i="36"/>
  <c r="H19" i="36"/>
  <c r="I19" i="36"/>
  <c r="H20" i="36"/>
  <c r="I20" i="36"/>
  <c r="H21" i="36"/>
  <c r="I21" i="36"/>
  <c r="H22" i="36"/>
  <c r="I22" i="36"/>
  <c r="H23" i="36"/>
  <c r="I23" i="36"/>
  <c r="G11" i="36"/>
  <c r="J14" i="36"/>
  <c r="Q4" i="36"/>
  <c r="U4" i="36"/>
  <c r="G7" i="36"/>
  <c r="H7" i="36"/>
  <c r="I7" i="36"/>
  <c r="J7" i="36"/>
  <c r="O4" i="36"/>
  <c r="K7" i="36"/>
  <c r="P4" i="36"/>
  <c r="N4" i="36"/>
  <c r="E317" i="63"/>
  <c r="F317" i="63"/>
  <c r="G317" i="63"/>
  <c r="H317" i="63"/>
  <c r="I317" i="63"/>
  <c r="J317" i="63"/>
  <c r="T4" i="36"/>
  <c r="K317" i="63"/>
  <c r="B318" i="63"/>
  <c r="D318" i="63"/>
  <c r="J15" i="36"/>
  <c r="Q5" i="36"/>
  <c r="U5" i="36"/>
  <c r="O5" i="36"/>
  <c r="P5" i="36"/>
  <c r="N5" i="36"/>
  <c r="E318" i="63"/>
  <c r="F318" i="63"/>
  <c r="G318" i="63"/>
  <c r="H318" i="63"/>
  <c r="I318" i="63"/>
  <c r="J318" i="63"/>
  <c r="T5" i="36"/>
  <c r="K318" i="63"/>
  <c r="B319" i="63"/>
  <c r="D319" i="63"/>
  <c r="J16" i="36"/>
  <c r="Q6" i="36"/>
  <c r="U6" i="36"/>
  <c r="O6" i="36"/>
  <c r="P6" i="36"/>
  <c r="N6" i="36"/>
  <c r="E319" i="63"/>
  <c r="F319" i="63"/>
  <c r="G319" i="63"/>
  <c r="H319" i="63"/>
  <c r="I319" i="63"/>
  <c r="J319" i="63"/>
  <c r="T6" i="36"/>
  <c r="K319" i="63"/>
  <c r="B320" i="63"/>
  <c r="D320" i="63"/>
  <c r="J17" i="36"/>
  <c r="Q7" i="36"/>
  <c r="U7" i="36"/>
  <c r="N7" i="36"/>
  <c r="E320" i="63"/>
  <c r="O7" i="36"/>
  <c r="F320" i="63"/>
  <c r="P7" i="36"/>
  <c r="G320" i="63"/>
  <c r="H320" i="63"/>
  <c r="I320" i="63"/>
  <c r="J320" i="63"/>
  <c r="T7" i="36"/>
  <c r="K320" i="63"/>
  <c r="B321" i="63"/>
  <c r="D321" i="63"/>
  <c r="J18" i="36"/>
  <c r="Q8" i="36"/>
  <c r="U8" i="36"/>
  <c r="N8" i="36"/>
  <c r="E321" i="63"/>
  <c r="O8" i="36"/>
  <c r="F321" i="63"/>
  <c r="P8" i="36"/>
  <c r="G321" i="63"/>
  <c r="H321" i="63"/>
  <c r="I321" i="63"/>
  <c r="J321" i="63"/>
  <c r="T8" i="36"/>
  <c r="K321" i="63"/>
  <c r="B322" i="63"/>
  <c r="D322" i="63"/>
  <c r="J19" i="36"/>
  <c r="Q9" i="36"/>
  <c r="U9" i="36"/>
  <c r="N9" i="36"/>
  <c r="E322" i="63"/>
  <c r="O9" i="36"/>
  <c r="F322" i="63"/>
  <c r="P9" i="36"/>
  <c r="G322" i="63"/>
  <c r="H322" i="63"/>
  <c r="I322" i="63"/>
  <c r="J322" i="63"/>
  <c r="T9" i="36"/>
  <c r="K322" i="63"/>
  <c r="B323" i="63"/>
  <c r="D323" i="63"/>
  <c r="J20" i="36"/>
  <c r="Q10" i="36"/>
  <c r="U10" i="36"/>
  <c r="N10" i="36"/>
  <c r="E323" i="63"/>
  <c r="O10" i="36"/>
  <c r="F323" i="63"/>
  <c r="P10" i="36"/>
  <c r="G323" i="63"/>
  <c r="H323" i="63"/>
  <c r="I323" i="63"/>
  <c r="J323" i="63"/>
  <c r="T10" i="36"/>
  <c r="K323" i="63"/>
  <c r="B324" i="63"/>
  <c r="D324" i="63"/>
  <c r="J21" i="36"/>
  <c r="Q11" i="36"/>
  <c r="U11" i="36"/>
  <c r="N11" i="36"/>
  <c r="E324" i="63"/>
  <c r="O11" i="36"/>
  <c r="F324" i="63"/>
  <c r="P11" i="36"/>
  <c r="G324" i="63"/>
  <c r="H324" i="63"/>
  <c r="I324" i="63"/>
  <c r="J324" i="63"/>
  <c r="T11" i="36"/>
  <c r="K324" i="63"/>
  <c r="B325" i="63"/>
  <c r="D325" i="63"/>
  <c r="J22" i="36"/>
  <c r="Q12" i="36"/>
  <c r="U12" i="36"/>
  <c r="N12" i="36"/>
  <c r="E325" i="63"/>
  <c r="O12" i="36"/>
  <c r="F325" i="63"/>
  <c r="P12" i="36"/>
  <c r="G325" i="63"/>
  <c r="H325" i="63"/>
  <c r="I325" i="63"/>
  <c r="J325" i="63"/>
  <c r="T12" i="36"/>
  <c r="K325" i="63"/>
  <c r="B326" i="63"/>
  <c r="D326" i="63"/>
  <c r="J23" i="36"/>
  <c r="Q13" i="36"/>
  <c r="U13" i="36"/>
  <c r="N13" i="36"/>
  <c r="E326" i="63"/>
  <c r="O13" i="36"/>
  <c r="F326" i="63"/>
  <c r="P13" i="36"/>
  <c r="G326" i="63"/>
  <c r="H326" i="63"/>
  <c r="I326" i="63"/>
  <c r="J326" i="63"/>
  <c r="T13" i="36"/>
  <c r="K326" i="63"/>
  <c r="B327" i="63"/>
  <c r="D327" i="63"/>
  <c r="J24" i="36"/>
  <c r="Q14" i="36"/>
  <c r="U14" i="36"/>
  <c r="N14" i="36"/>
  <c r="E327" i="63"/>
  <c r="O14" i="36"/>
  <c r="F327" i="63"/>
  <c r="P14" i="36"/>
  <c r="G327" i="63"/>
  <c r="H327" i="63"/>
  <c r="I327" i="63"/>
  <c r="J327" i="63"/>
  <c r="T14" i="36"/>
  <c r="K327" i="63"/>
  <c r="B328" i="63"/>
  <c r="D328" i="63"/>
  <c r="J25" i="36"/>
  <c r="Q15" i="36"/>
  <c r="U15" i="36"/>
  <c r="N15" i="36"/>
  <c r="E328" i="63"/>
  <c r="O15" i="36"/>
  <c r="F328" i="63"/>
  <c r="P15" i="36"/>
  <c r="G328" i="63"/>
  <c r="H328" i="63"/>
  <c r="I328" i="63"/>
  <c r="J328" i="63"/>
  <c r="T15" i="36"/>
  <c r="K328" i="63"/>
  <c r="A330" i="63"/>
  <c r="B330" i="63"/>
  <c r="D330" i="63"/>
  <c r="G14" i="37"/>
  <c r="H14" i="37"/>
  <c r="I14" i="37"/>
  <c r="F15" i="37"/>
  <c r="G15" i="37"/>
  <c r="H15" i="37"/>
  <c r="I15" i="37"/>
  <c r="H16" i="37"/>
  <c r="I16" i="37"/>
  <c r="H17" i="37"/>
  <c r="I17" i="37"/>
  <c r="H18" i="37"/>
  <c r="I18" i="37"/>
  <c r="H19" i="37"/>
  <c r="I19" i="37"/>
  <c r="H20" i="37"/>
  <c r="I20" i="37"/>
  <c r="H21" i="37"/>
  <c r="I21" i="37"/>
  <c r="H22" i="37"/>
  <c r="I22" i="37"/>
  <c r="H23" i="37"/>
  <c r="I23" i="37"/>
  <c r="G11" i="37"/>
  <c r="J14" i="37"/>
  <c r="Q4" i="37"/>
  <c r="U4" i="37"/>
  <c r="G7" i="37"/>
  <c r="H7" i="37"/>
  <c r="I7" i="37"/>
  <c r="J7" i="37"/>
  <c r="O4" i="37"/>
  <c r="K7" i="37"/>
  <c r="P4" i="37"/>
  <c r="N4" i="37"/>
  <c r="E330" i="63"/>
  <c r="F330" i="63"/>
  <c r="G330" i="63"/>
  <c r="H330" i="63"/>
  <c r="I330" i="63"/>
  <c r="J330" i="63"/>
  <c r="T4" i="37"/>
  <c r="K330" i="63"/>
  <c r="B331" i="63"/>
  <c r="D331" i="63"/>
  <c r="J15" i="37"/>
  <c r="Q5" i="37"/>
  <c r="U5" i="37"/>
  <c r="O5" i="37"/>
  <c r="P5" i="37"/>
  <c r="N5" i="37"/>
  <c r="E331" i="63"/>
  <c r="F331" i="63"/>
  <c r="G331" i="63"/>
  <c r="H331" i="63"/>
  <c r="I331" i="63"/>
  <c r="J331" i="63"/>
  <c r="T5" i="37"/>
  <c r="K331" i="63"/>
  <c r="B332" i="63"/>
  <c r="D332" i="63"/>
  <c r="J16" i="37"/>
  <c r="Q6" i="37"/>
  <c r="U6" i="37"/>
  <c r="O6" i="37"/>
  <c r="P6" i="37"/>
  <c r="N6" i="37"/>
  <c r="E332" i="63"/>
  <c r="F332" i="63"/>
  <c r="G332" i="63"/>
  <c r="H332" i="63"/>
  <c r="I332" i="63"/>
  <c r="J332" i="63"/>
  <c r="T6" i="37"/>
  <c r="K332" i="63"/>
  <c r="B333" i="63"/>
  <c r="D333" i="63"/>
  <c r="J17" i="37"/>
  <c r="Q7" i="37"/>
  <c r="U7" i="37"/>
  <c r="N7" i="37"/>
  <c r="E333" i="63"/>
  <c r="O7" i="37"/>
  <c r="F333" i="63"/>
  <c r="P7" i="37"/>
  <c r="G333" i="63"/>
  <c r="H333" i="63"/>
  <c r="I333" i="63"/>
  <c r="J333" i="63"/>
  <c r="T7" i="37"/>
  <c r="K333" i="63"/>
  <c r="B334" i="63"/>
  <c r="D334" i="63"/>
  <c r="J18" i="37"/>
  <c r="Q8" i="37"/>
  <c r="U8" i="37"/>
  <c r="N8" i="37"/>
  <c r="E334" i="63"/>
  <c r="O8" i="37"/>
  <c r="F334" i="63"/>
  <c r="P8" i="37"/>
  <c r="G334" i="63"/>
  <c r="H334" i="63"/>
  <c r="I334" i="63"/>
  <c r="J334" i="63"/>
  <c r="T8" i="37"/>
  <c r="K334" i="63"/>
  <c r="B335" i="63"/>
  <c r="D335" i="63"/>
  <c r="J19" i="37"/>
  <c r="Q9" i="37"/>
  <c r="U9" i="37"/>
  <c r="N9" i="37"/>
  <c r="E335" i="63"/>
  <c r="O9" i="37"/>
  <c r="F335" i="63"/>
  <c r="P9" i="37"/>
  <c r="G335" i="63"/>
  <c r="H335" i="63"/>
  <c r="I335" i="63"/>
  <c r="J335" i="63"/>
  <c r="T9" i="37"/>
  <c r="K335" i="63"/>
  <c r="B336" i="63"/>
  <c r="D336" i="63"/>
  <c r="J20" i="37"/>
  <c r="Q10" i="37"/>
  <c r="U10" i="37"/>
  <c r="N10" i="37"/>
  <c r="E336" i="63"/>
  <c r="O10" i="37"/>
  <c r="F336" i="63"/>
  <c r="P10" i="37"/>
  <c r="G336" i="63"/>
  <c r="H336" i="63"/>
  <c r="I336" i="63"/>
  <c r="J336" i="63"/>
  <c r="T10" i="37"/>
  <c r="K336" i="63"/>
  <c r="B337" i="63"/>
  <c r="D337" i="63"/>
  <c r="J21" i="37"/>
  <c r="Q11" i="37"/>
  <c r="U11" i="37"/>
  <c r="N11" i="37"/>
  <c r="E337" i="63"/>
  <c r="O11" i="37"/>
  <c r="F337" i="63"/>
  <c r="P11" i="37"/>
  <c r="G337" i="63"/>
  <c r="H337" i="63"/>
  <c r="I337" i="63"/>
  <c r="J337" i="63"/>
  <c r="T11" i="37"/>
  <c r="K337" i="63"/>
  <c r="B338" i="63"/>
  <c r="D338" i="63"/>
  <c r="J22" i="37"/>
  <c r="Q12" i="37"/>
  <c r="U12" i="37"/>
  <c r="N12" i="37"/>
  <c r="E338" i="63"/>
  <c r="O12" i="37"/>
  <c r="F338" i="63"/>
  <c r="P12" i="37"/>
  <c r="G338" i="63"/>
  <c r="H338" i="63"/>
  <c r="I338" i="63"/>
  <c r="J338" i="63"/>
  <c r="T12" i="37"/>
  <c r="K338" i="63"/>
  <c r="B339" i="63"/>
  <c r="D339" i="63"/>
  <c r="J23" i="37"/>
  <c r="Q13" i="37"/>
  <c r="U13" i="37"/>
  <c r="N13" i="37"/>
  <c r="E339" i="63"/>
  <c r="O13" i="37"/>
  <c r="F339" i="63"/>
  <c r="P13" i="37"/>
  <c r="G339" i="63"/>
  <c r="H339" i="63"/>
  <c r="I339" i="63"/>
  <c r="J339" i="63"/>
  <c r="T13" i="37"/>
  <c r="K339" i="63"/>
  <c r="B340" i="63"/>
  <c r="D340" i="63"/>
  <c r="J24" i="37"/>
  <c r="Q14" i="37"/>
  <c r="U14" i="37"/>
  <c r="N14" i="37"/>
  <c r="E340" i="63"/>
  <c r="O14" i="37"/>
  <c r="F340" i="63"/>
  <c r="P14" i="37"/>
  <c r="G340" i="63"/>
  <c r="H340" i="63"/>
  <c r="I340" i="63"/>
  <c r="J340" i="63"/>
  <c r="T14" i="37"/>
  <c r="K340" i="63"/>
  <c r="B341" i="63"/>
  <c r="D341" i="63"/>
  <c r="J25" i="37"/>
  <c r="Q15" i="37"/>
  <c r="U15" i="37"/>
  <c r="N15" i="37"/>
  <c r="E341" i="63"/>
  <c r="O15" i="37"/>
  <c r="F341" i="63"/>
  <c r="P15" i="37"/>
  <c r="G341" i="63"/>
  <c r="H341" i="63"/>
  <c r="I341" i="63"/>
  <c r="J341" i="63"/>
  <c r="T15" i="37"/>
  <c r="K341" i="63"/>
  <c r="A343" i="63"/>
  <c r="B343" i="63"/>
  <c r="D343" i="63"/>
  <c r="G14" i="38"/>
  <c r="H14" i="38"/>
  <c r="I14" i="38"/>
  <c r="F15" i="38"/>
  <c r="G15" i="38"/>
  <c r="H15" i="38"/>
  <c r="I15" i="38"/>
  <c r="F16" i="38"/>
  <c r="G16" i="38"/>
  <c r="H16" i="38"/>
  <c r="I16" i="38"/>
  <c r="H17" i="38"/>
  <c r="I17" i="38"/>
  <c r="H18" i="38"/>
  <c r="I18" i="38"/>
  <c r="H19" i="38"/>
  <c r="I19" i="38"/>
  <c r="H20" i="38"/>
  <c r="I20" i="38"/>
  <c r="H21" i="38"/>
  <c r="I21" i="38"/>
  <c r="H22" i="38"/>
  <c r="I22" i="38"/>
  <c r="H23" i="38"/>
  <c r="I23" i="38"/>
  <c r="G11" i="38"/>
  <c r="J14" i="38"/>
  <c r="Q4" i="38"/>
  <c r="U4" i="38"/>
  <c r="G7" i="38"/>
  <c r="H7" i="38"/>
  <c r="I7" i="38"/>
  <c r="J7" i="38"/>
  <c r="O4" i="38"/>
  <c r="K7" i="38"/>
  <c r="P4" i="38"/>
  <c r="N4" i="38"/>
  <c r="E343" i="63"/>
  <c r="F343" i="63"/>
  <c r="G343" i="63"/>
  <c r="H343" i="63"/>
  <c r="I343" i="63"/>
  <c r="J343" i="63"/>
  <c r="T4" i="38"/>
  <c r="K343" i="63"/>
  <c r="B344" i="63"/>
  <c r="D344" i="63"/>
  <c r="J15" i="38"/>
  <c r="Q5" i="38"/>
  <c r="U5" i="38"/>
  <c r="O5" i="38"/>
  <c r="P5" i="38"/>
  <c r="N5" i="38"/>
  <c r="E344" i="63"/>
  <c r="F344" i="63"/>
  <c r="G344" i="63"/>
  <c r="H344" i="63"/>
  <c r="I344" i="63"/>
  <c r="J344" i="63"/>
  <c r="T5" i="38"/>
  <c r="K344" i="63"/>
  <c r="B345" i="63"/>
  <c r="D345" i="63"/>
  <c r="J16" i="38"/>
  <c r="Q6" i="38"/>
  <c r="U6" i="38"/>
  <c r="N6" i="38"/>
  <c r="E345" i="63"/>
  <c r="O6" i="38"/>
  <c r="F345" i="63"/>
  <c r="P6" i="38"/>
  <c r="G345" i="63"/>
  <c r="H345" i="63"/>
  <c r="I345" i="63"/>
  <c r="J345" i="63"/>
  <c r="T6" i="38"/>
  <c r="K345" i="63"/>
  <c r="B346" i="63"/>
  <c r="D346" i="63"/>
  <c r="J17" i="38"/>
  <c r="Q7" i="38"/>
  <c r="U7" i="38"/>
  <c r="N7" i="38"/>
  <c r="E346" i="63"/>
  <c r="O7" i="38"/>
  <c r="F346" i="63"/>
  <c r="P7" i="38"/>
  <c r="G346" i="63"/>
  <c r="H346" i="63"/>
  <c r="I346" i="63"/>
  <c r="J346" i="63"/>
  <c r="T7" i="38"/>
  <c r="K346" i="63"/>
  <c r="B347" i="63"/>
  <c r="D347" i="63"/>
  <c r="J18" i="38"/>
  <c r="Q8" i="38"/>
  <c r="U8" i="38"/>
  <c r="N8" i="38"/>
  <c r="E347" i="63"/>
  <c r="O8" i="38"/>
  <c r="F347" i="63"/>
  <c r="P8" i="38"/>
  <c r="G347" i="63"/>
  <c r="H347" i="63"/>
  <c r="I347" i="63"/>
  <c r="J347" i="63"/>
  <c r="T8" i="38"/>
  <c r="K347" i="63"/>
  <c r="B348" i="63"/>
  <c r="D348" i="63"/>
  <c r="J19" i="38"/>
  <c r="Q9" i="38"/>
  <c r="U9" i="38"/>
  <c r="N9" i="38"/>
  <c r="E348" i="63"/>
  <c r="O9" i="38"/>
  <c r="F348" i="63"/>
  <c r="P9" i="38"/>
  <c r="G348" i="63"/>
  <c r="H348" i="63"/>
  <c r="I348" i="63"/>
  <c r="J348" i="63"/>
  <c r="T9" i="38"/>
  <c r="K348" i="63"/>
  <c r="B349" i="63"/>
  <c r="D349" i="63"/>
  <c r="J20" i="38"/>
  <c r="Q10" i="38"/>
  <c r="U10" i="38"/>
  <c r="N10" i="38"/>
  <c r="E349" i="63"/>
  <c r="O10" i="38"/>
  <c r="F349" i="63"/>
  <c r="P10" i="38"/>
  <c r="G349" i="63"/>
  <c r="H349" i="63"/>
  <c r="I349" i="63"/>
  <c r="J349" i="63"/>
  <c r="T10" i="38"/>
  <c r="K349" i="63"/>
  <c r="B350" i="63"/>
  <c r="D350" i="63"/>
  <c r="J21" i="38"/>
  <c r="Q11" i="38"/>
  <c r="U11" i="38"/>
  <c r="N11" i="38"/>
  <c r="E350" i="63"/>
  <c r="O11" i="38"/>
  <c r="F350" i="63"/>
  <c r="P11" i="38"/>
  <c r="G350" i="63"/>
  <c r="H350" i="63"/>
  <c r="I350" i="63"/>
  <c r="J350" i="63"/>
  <c r="T11" i="38"/>
  <c r="K350" i="63"/>
  <c r="B351" i="63"/>
  <c r="D351" i="63"/>
  <c r="J22" i="38"/>
  <c r="Q12" i="38"/>
  <c r="U12" i="38"/>
  <c r="N12" i="38"/>
  <c r="E351" i="63"/>
  <c r="O12" i="38"/>
  <c r="F351" i="63"/>
  <c r="P12" i="38"/>
  <c r="G351" i="63"/>
  <c r="H351" i="63"/>
  <c r="I351" i="63"/>
  <c r="J351" i="63"/>
  <c r="T12" i="38"/>
  <c r="K351" i="63"/>
  <c r="B352" i="63"/>
  <c r="D352" i="63"/>
  <c r="J23" i="38"/>
  <c r="Q13" i="38"/>
  <c r="U13" i="38"/>
  <c r="N13" i="38"/>
  <c r="E352" i="63"/>
  <c r="O13" i="38"/>
  <c r="F352" i="63"/>
  <c r="P13" i="38"/>
  <c r="G352" i="63"/>
  <c r="H352" i="63"/>
  <c r="I352" i="63"/>
  <c r="J352" i="63"/>
  <c r="T13" i="38"/>
  <c r="K352" i="63"/>
  <c r="B353" i="63"/>
  <c r="D353" i="63"/>
  <c r="J24" i="38"/>
  <c r="Q14" i="38"/>
  <c r="U14" i="38"/>
  <c r="N14" i="38"/>
  <c r="E353" i="63"/>
  <c r="O14" i="38"/>
  <c r="F353" i="63"/>
  <c r="P14" i="38"/>
  <c r="G353" i="63"/>
  <c r="H353" i="63"/>
  <c r="I353" i="63"/>
  <c r="J353" i="63"/>
  <c r="T14" i="38"/>
  <c r="K353" i="63"/>
  <c r="B354" i="63"/>
  <c r="D354" i="63"/>
  <c r="J25" i="38"/>
  <c r="Q15" i="38"/>
  <c r="U15" i="38"/>
  <c r="N15" i="38"/>
  <c r="E354" i="63"/>
  <c r="O15" i="38"/>
  <c r="F354" i="63"/>
  <c r="P15" i="38"/>
  <c r="G354" i="63"/>
  <c r="H354" i="63"/>
  <c r="I354" i="63"/>
  <c r="J354" i="63"/>
  <c r="T15" i="38"/>
  <c r="K354" i="63"/>
  <c r="A356" i="63"/>
  <c r="B356" i="63"/>
  <c r="D356" i="63"/>
  <c r="G14" i="39"/>
  <c r="H14" i="39"/>
  <c r="I14" i="39"/>
  <c r="F15" i="39"/>
  <c r="G15" i="39"/>
  <c r="H15" i="39"/>
  <c r="I15" i="39"/>
  <c r="F16" i="39"/>
  <c r="G16" i="39"/>
  <c r="H16" i="39"/>
  <c r="I16" i="39"/>
  <c r="F17" i="39"/>
  <c r="G17" i="39"/>
  <c r="H17" i="39"/>
  <c r="I17" i="39"/>
  <c r="H18" i="39"/>
  <c r="I18" i="39"/>
  <c r="H19" i="39"/>
  <c r="I19" i="39"/>
  <c r="H20" i="39"/>
  <c r="I20" i="39"/>
  <c r="H21" i="39"/>
  <c r="I21" i="39"/>
  <c r="H22" i="39"/>
  <c r="I22" i="39"/>
  <c r="H23" i="39"/>
  <c r="I23" i="39"/>
  <c r="G11" i="39"/>
  <c r="J14" i="39"/>
  <c r="Q4" i="39"/>
  <c r="U4" i="39"/>
  <c r="G7" i="39"/>
  <c r="H7" i="39"/>
  <c r="I7" i="39"/>
  <c r="J7" i="39"/>
  <c r="O4" i="39"/>
  <c r="K7" i="39"/>
  <c r="P4" i="39"/>
  <c r="N4" i="39"/>
  <c r="E356" i="63"/>
  <c r="F356" i="63"/>
  <c r="G356" i="63"/>
  <c r="H356" i="63"/>
  <c r="I356" i="63"/>
  <c r="J356" i="63"/>
  <c r="T4" i="39"/>
  <c r="K356" i="63"/>
  <c r="B357" i="63"/>
  <c r="D357" i="63"/>
  <c r="J15" i="39"/>
  <c r="Q5" i="39"/>
  <c r="U5" i="39"/>
  <c r="O5" i="39"/>
  <c r="P5" i="39"/>
  <c r="N5" i="39"/>
  <c r="E357" i="63"/>
  <c r="F357" i="63"/>
  <c r="G357" i="63"/>
  <c r="H357" i="63"/>
  <c r="I357" i="63"/>
  <c r="J357" i="63"/>
  <c r="T5" i="39"/>
  <c r="K357" i="63"/>
  <c r="B358" i="63"/>
  <c r="D358" i="63"/>
  <c r="J16" i="39"/>
  <c r="Q6" i="39"/>
  <c r="U6" i="39"/>
  <c r="O6" i="39"/>
  <c r="P6" i="39"/>
  <c r="N6" i="39"/>
  <c r="E358" i="63"/>
  <c r="F358" i="63"/>
  <c r="G358" i="63"/>
  <c r="H358" i="63"/>
  <c r="I358" i="63"/>
  <c r="J358" i="63"/>
  <c r="T6" i="39"/>
  <c r="K358" i="63"/>
  <c r="B359" i="63"/>
  <c r="D359" i="63"/>
  <c r="J17" i="39"/>
  <c r="Q7" i="39"/>
  <c r="U7" i="39"/>
  <c r="N7" i="39"/>
  <c r="E359" i="63"/>
  <c r="O7" i="39"/>
  <c r="F359" i="63"/>
  <c r="P7" i="39"/>
  <c r="G359" i="63"/>
  <c r="H359" i="63"/>
  <c r="I359" i="63"/>
  <c r="J359" i="63"/>
  <c r="T7" i="39"/>
  <c r="K359" i="63"/>
  <c r="B360" i="63"/>
  <c r="D360" i="63"/>
  <c r="J18" i="39"/>
  <c r="Q8" i="39"/>
  <c r="U8" i="39"/>
  <c r="N8" i="39"/>
  <c r="E360" i="63"/>
  <c r="O8" i="39"/>
  <c r="F360" i="63"/>
  <c r="P8" i="39"/>
  <c r="G360" i="63"/>
  <c r="H360" i="63"/>
  <c r="I360" i="63"/>
  <c r="J360" i="63"/>
  <c r="T8" i="39"/>
  <c r="K360" i="63"/>
  <c r="B361" i="63"/>
  <c r="D361" i="63"/>
  <c r="J19" i="39"/>
  <c r="Q9" i="39"/>
  <c r="U9" i="39"/>
  <c r="N9" i="39"/>
  <c r="E361" i="63"/>
  <c r="O9" i="39"/>
  <c r="F361" i="63"/>
  <c r="P9" i="39"/>
  <c r="G361" i="63"/>
  <c r="H361" i="63"/>
  <c r="I361" i="63"/>
  <c r="J361" i="63"/>
  <c r="T9" i="39"/>
  <c r="K361" i="63"/>
  <c r="B362" i="63"/>
  <c r="D362" i="63"/>
  <c r="J20" i="39"/>
  <c r="Q10" i="39"/>
  <c r="U10" i="39"/>
  <c r="N10" i="39"/>
  <c r="E362" i="63"/>
  <c r="O10" i="39"/>
  <c r="F362" i="63"/>
  <c r="P10" i="39"/>
  <c r="G362" i="63"/>
  <c r="H362" i="63"/>
  <c r="I362" i="63"/>
  <c r="J362" i="63"/>
  <c r="T10" i="39"/>
  <c r="K362" i="63"/>
  <c r="B363" i="63"/>
  <c r="D363" i="63"/>
  <c r="J21" i="39"/>
  <c r="Q11" i="39"/>
  <c r="U11" i="39"/>
  <c r="N11" i="39"/>
  <c r="E363" i="63"/>
  <c r="O11" i="39"/>
  <c r="F363" i="63"/>
  <c r="P11" i="39"/>
  <c r="G363" i="63"/>
  <c r="H363" i="63"/>
  <c r="I363" i="63"/>
  <c r="J363" i="63"/>
  <c r="T11" i="39"/>
  <c r="K363" i="63"/>
  <c r="B364" i="63"/>
  <c r="D364" i="63"/>
  <c r="J22" i="39"/>
  <c r="Q12" i="39"/>
  <c r="U12" i="39"/>
  <c r="N12" i="39"/>
  <c r="E364" i="63"/>
  <c r="O12" i="39"/>
  <c r="F364" i="63"/>
  <c r="P12" i="39"/>
  <c r="G364" i="63"/>
  <c r="H364" i="63"/>
  <c r="I364" i="63"/>
  <c r="J364" i="63"/>
  <c r="T12" i="39"/>
  <c r="K364" i="63"/>
  <c r="B365" i="63"/>
  <c r="D365" i="63"/>
  <c r="J23" i="39"/>
  <c r="Q13" i="39"/>
  <c r="U13" i="39"/>
  <c r="N13" i="39"/>
  <c r="E365" i="63"/>
  <c r="O13" i="39"/>
  <c r="F365" i="63"/>
  <c r="P13" i="39"/>
  <c r="G365" i="63"/>
  <c r="H365" i="63"/>
  <c r="I365" i="63"/>
  <c r="J365" i="63"/>
  <c r="T13" i="39"/>
  <c r="K365" i="63"/>
  <c r="B366" i="63"/>
  <c r="D366" i="63"/>
  <c r="J24" i="39"/>
  <c r="Q14" i="39"/>
  <c r="U14" i="39"/>
  <c r="N14" i="39"/>
  <c r="E366" i="63"/>
  <c r="O14" i="39"/>
  <c r="F366" i="63"/>
  <c r="P14" i="39"/>
  <c r="G366" i="63"/>
  <c r="H366" i="63"/>
  <c r="I366" i="63"/>
  <c r="J366" i="63"/>
  <c r="T14" i="39"/>
  <c r="K366" i="63"/>
  <c r="B367" i="63"/>
  <c r="D367" i="63"/>
  <c r="J25" i="39"/>
  <c r="Q15" i="39"/>
  <c r="U15" i="39"/>
  <c r="N15" i="39"/>
  <c r="E367" i="63"/>
  <c r="O15" i="39"/>
  <c r="F367" i="63"/>
  <c r="P15" i="39"/>
  <c r="G367" i="63"/>
  <c r="H367" i="63"/>
  <c r="I367" i="63"/>
  <c r="J367" i="63"/>
  <c r="T15" i="39"/>
  <c r="K367" i="63"/>
  <c r="A369" i="63"/>
  <c r="B369" i="63"/>
  <c r="D369" i="63"/>
  <c r="G14" i="40"/>
  <c r="H14" i="40"/>
  <c r="I14" i="40"/>
  <c r="F15" i="40"/>
  <c r="G15" i="40"/>
  <c r="H15" i="40"/>
  <c r="I15" i="40"/>
  <c r="F16" i="40"/>
  <c r="G16" i="40"/>
  <c r="H16" i="40"/>
  <c r="I16" i="40"/>
  <c r="F17" i="40"/>
  <c r="G17" i="40"/>
  <c r="H17" i="40"/>
  <c r="I17" i="40"/>
  <c r="H18" i="40"/>
  <c r="I18" i="40"/>
  <c r="H19" i="40"/>
  <c r="I19" i="40"/>
  <c r="H20" i="40"/>
  <c r="I20" i="40"/>
  <c r="H21" i="40"/>
  <c r="I21" i="40"/>
  <c r="H22" i="40"/>
  <c r="I22" i="40"/>
  <c r="H23" i="40"/>
  <c r="I23" i="40"/>
  <c r="G11" i="40"/>
  <c r="J14" i="40"/>
  <c r="Q4" i="40"/>
  <c r="U4" i="40"/>
  <c r="G7" i="40"/>
  <c r="H7" i="40"/>
  <c r="I7" i="40"/>
  <c r="J7" i="40"/>
  <c r="O4" i="40"/>
  <c r="K7" i="40"/>
  <c r="P4" i="40"/>
  <c r="N4" i="40"/>
  <c r="E369" i="63"/>
  <c r="F369" i="63"/>
  <c r="G369" i="63"/>
  <c r="H369" i="63"/>
  <c r="I369" i="63"/>
  <c r="J369" i="63"/>
  <c r="T4" i="40"/>
  <c r="K369" i="63"/>
  <c r="B370" i="63"/>
  <c r="D370" i="63"/>
  <c r="J15" i="40"/>
  <c r="Q5" i="40"/>
  <c r="U5" i="40"/>
  <c r="O5" i="40"/>
  <c r="P5" i="40"/>
  <c r="N5" i="40"/>
  <c r="E370" i="63"/>
  <c r="F370" i="63"/>
  <c r="G370" i="63"/>
  <c r="H370" i="63"/>
  <c r="I370" i="63"/>
  <c r="J370" i="63"/>
  <c r="T5" i="40"/>
  <c r="K370" i="63"/>
  <c r="B371" i="63"/>
  <c r="D371" i="63"/>
  <c r="J16" i="40"/>
  <c r="Q6" i="40"/>
  <c r="U6" i="40"/>
  <c r="O6" i="40"/>
  <c r="P6" i="40"/>
  <c r="N6" i="40"/>
  <c r="E371" i="63"/>
  <c r="F371" i="63"/>
  <c r="G371" i="63"/>
  <c r="H371" i="63"/>
  <c r="I371" i="63"/>
  <c r="J371" i="63"/>
  <c r="T6" i="40"/>
  <c r="K371" i="63"/>
  <c r="B372" i="63"/>
  <c r="D372" i="63"/>
  <c r="J17" i="40"/>
  <c r="Q7" i="40"/>
  <c r="U7" i="40"/>
  <c r="N7" i="40"/>
  <c r="E372" i="63"/>
  <c r="O7" i="40"/>
  <c r="F372" i="63"/>
  <c r="P7" i="40"/>
  <c r="G372" i="63"/>
  <c r="H372" i="63"/>
  <c r="I372" i="63"/>
  <c r="J372" i="63"/>
  <c r="T7" i="40"/>
  <c r="K372" i="63"/>
  <c r="B373" i="63"/>
  <c r="D373" i="63"/>
  <c r="J18" i="40"/>
  <c r="Q8" i="40"/>
  <c r="U8" i="40"/>
  <c r="N8" i="40"/>
  <c r="E373" i="63"/>
  <c r="O8" i="40"/>
  <c r="F373" i="63"/>
  <c r="P8" i="40"/>
  <c r="G373" i="63"/>
  <c r="H373" i="63"/>
  <c r="I373" i="63"/>
  <c r="J373" i="63"/>
  <c r="T8" i="40"/>
  <c r="K373" i="63"/>
  <c r="B374" i="63"/>
  <c r="D374" i="63"/>
  <c r="J19" i="40"/>
  <c r="Q9" i="40"/>
  <c r="U9" i="40"/>
  <c r="N9" i="40"/>
  <c r="E374" i="63"/>
  <c r="O9" i="40"/>
  <c r="F374" i="63"/>
  <c r="P9" i="40"/>
  <c r="G374" i="63"/>
  <c r="H374" i="63"/>
  <c r="I374" i="63"/>
  <c r="J374" i="63"/>
  <c r="T9" i="40"/>
  <c r="K374" i="63"/>
  <c r="B375" i="63"/>
  <c r="D375" i="63"/>
  <c r="J20" i="40"/>
  <c r="Q10" i="40"/>
  <c r="U10" i="40"/>
  <c r="N10" i="40"/>
  <c r="E375" i="63"/>
  <c r="O10" i="40"/>
  <c r="F375" i="63"/>
  <c r="P10" i="40"/>
  <c r="G375" i="63"/>
  <c r="H375" i="63"/>
  <c r="I375" i="63"/>
  <c r="J375" i="63"/>
  <c r="T10" i="40"/>
  <c r="K375" i="63"/>
  <c r="B376" i="63"/>
  <c r="D376" i="63"/>
  <c r="J21" i="40"/>
  <c r="Q11" i="40"/>
  <c r="U11" i="40"/>
  <c r="N11" i="40"/>
  <c r="E376" i="63"/>
  <c r="O11" i="40"/>
  <c r="F376" i="63"/>
  <c r="P11" i="40"/>
  <c r="G376" i="63"/>
  <c r="H376" i="63"/>
  <c r="I376" i="63"/>
  <c r="J376" i="63"/>
  <c r="T11" i="40"/>
  <c r="K376" i="63"/>
  <c r="B377" i="63"/>
  <c r="D377" i="63"/>
  <c r="J22" i="40"/>
  <c r="Q12" i="40"/>
  <c r="U12" i="40"/>
  <c r="N12" i="40"/>
  <c r="E377" i="63"/>
  <c r="O12" i="40"/>
  <c r="F377" i="63"/>
  <c r="P12" i="40"/>
  <c r="G377" i="63"/>
  <c r="H377" i="63"/>
  <c r="I377" i="63"/>
  <c r="J377" i="63"/>
  <c r="T12" i="40"/>
  <c r="K377" i="63"/>
  <c r="B378" i="63"/>
  <c r="D378" i="63"/>
  <c r="J23" i="40"/>
  <c r="Q13" i="40"/>
  <c r="U13" i="40"/>
  <c r="N13" i="40"/>
  <c r="E378" i="63"/>
  <c r="O13" i="40"/>
  <c r="F378" i="63"/>
  <c r="P13" i="40"/>
  <c r="G378" i="63"/>
  <c r="H378" i="63"/>
  <c r="I378" i="63"/>
  <c r="J378" i="63"/>
  <c r="T13" i="40"/>
  <c r="K378" i="63"/>
  <c r="B379" i="63"/>
  <c r="D379" i="63"/>
  <c r="J24" i="40"/>
  <c r="Q14" i="40"/>
  <c r="U14" i="40"/>
  <c r="N14" i="40"/>
  <c r="E379" i="63"/>
  <c r="O14" i="40"/>
  <c r="F379" i="63"/>
  <c r="P14" i="40"/>
  <c r="G379" i="63"/>
  <c r="H379" i="63"/>
  <c r="I379" i="63"/>
  <c r="J379" i="63"/>
  <c r="T14" i="40"/>
  <c r="K379" i="63"/>
  <c r="B380" i="63"/>
  <c r="D380" i="63"/>
  <c r="J25" i="40"/>
  <c r="Q15" i="40"/>
  <c r="U15" i="40"/>
  <c r="N15" i="40"/>
  <c r="E380" i="63"/>
  <c r="O15" i="40"/>
  <c r="F380" i="63"/>
  <c r="P15" i="40"/>
  <c r="G380" i="63"/>
  <c r="H380" i="63"/>
  <c r="I380" i="63"/>
  <c r="J380" i="63"/>
  <c r="T15" i="40"/>
  <c r="K380" i="63"/>
  <c r="A18" i="63"/>
  <c r="A31" i="63"/>
  <c r="B31" i="63"/>
  <c r="D31" i="63"/>
  <c r="G14" i="8"/>
  <c r="H14" i="8"/>
  <c r="I14" i="8"/>
  <c r="F15" i="8"/>
  <c r="G15" i="8"/>
  <c r="H15" i="8"/>
  <c r="I15" i="8"/>
  <c r="F16" i="8"/>
  <c r="G16" i="8"/>
  <c r="H16" i="8"/>
  <c r="I16" i="8"/>
  <c r="F17" i="8"/>
  <c r="G17" i="8"/>
  <c r="H17" i="8"/>
  <c r="I17" i="8"/>
  <c r="F18" i="8"/>
  <c r="G18" i="8"/>
  <c r="H18" i="8"/>
  <c r="I18" i="8"/>
  <c r="H19" i="8"/>
  <c r="I19" i="8"/>
  <c r="H20" i="8"/>
  <c r="I20" i="8"/>
  <c r="H21" i="8"/>
  <c r="I21" i="8"/>
  <c r="H22" i="8"/>
  <c r="I22" i="8"/>
  <c r="H23" i="8"/>
  <c r="I23" i="8"/>
  <c r="G11" i="8"/>
  <c r="J14" i="8"/>
  <c r="Q4" i="8"/>
  <c r="U4" i="8"/>
  <c r="G7" i="8"/>
  <c r="H7" i="8"/>
  <c r="I7" i="8"/>
  <c r="J7" i="8"/>
  <c r="O4" i="8"/>
  <c r="K7" i="8"/>
  <c r="P4" i="8"/>
  <c r="N4" i="8"/>
  <c r="E31" i="63"/>
  <c r="F31" i="63"/>
  <c r="G31" i="63"/>
  <c r="H31" i="63"/>
  <c r="I31" i="63"/>
  <c r="J31" i="63"/>
  <c r="T4" i="8"/>
  <c r="K31" i="63"/>
  <c r="B32" i="63"/>
  <c r="D32" i="63"/>
  <c r="J15" i="8"/>
  <c r="Q5" i="8"/>
  <c r="U5" i="8"/>
  <c r="O5" i="8"/>
  <c r="P5" i="8"/>
  <c r="N5" i="8"/>
  <c r="E32" i="63"/>
  <c r="F32" i="63"/>
  <c r="G32" i="63"/>
  <c r="H32" i="63"/>
  <c r="I32" i="63"/>
  <c r="J32" i="63"/>
  <c r="T5" i="8"/>
  <c r="K32" i="63"/>
  <c r="B33" i="63"/>
  <c r="D33" i="63"/>
  <c r="J16" i="8"/>
  <c r="Q6" i="8"/>
  <c r="U6" i="8"/>
  <c r="O6" i="8"/>
  <c r="P6" i="8"/>
  <c r="N6" i="8"/>
  <c r="E33" i="63"/>
  <c r="F33" i="63"/>
  <c r="G33" i="63"/>
  <c r="H33" i="63"/>
  <c r="I33" i="63"/>
  <c r="J33" i="63"/>
  <c r="T6" i="8"/>
  <c r="K33" i="63"/>
  <c r="B34" i="63"/>
  <c r="D34" i="63"/>
  <c r="J17" i="8"/>
  <c r="Q7" i="8"/>
  <c r="U7" i="8"/>
  <c r="O7" i="8"/>
  <c r="P7" i="8"/>
  <c r="N7" i="8"/>
  <c r="E34" i="63"/>
  <c r="F34" i="63"/>
  <c r="G34" i="63"/>
  <c r="H34" i="63"/>
  <c r="I34" i="63"/>
  <c r="J34" i="63"/>
  <c r="T7" i="8"/>
  <c r="K34" i="63"/>
  <c r="B35" i="63"/>
  <c r="D35" i="63"/>
  <c r="J18" i="8"/>
  <c r="Q8" i="8"/>
  <c r="U8" i="8"/>
  <c r="O8" i="8"/>
  <c r="P8" i="8"/>
  <c r="N8" i="8"/>
  <c r="E35" i="63"/>
  <c r="F35" i="63"/>
  <c r="G35" i="63"/>
  <c r="H35" i="63"/>
  <c r="I35" i="63"/>
  <c r="J35" i="63"/>
  <c r="T8" i="8"/>
  <c r="K35" i="63"/>
  <c r="B36" i="63"/>
  <c r="D36" i="63"/>
  <c r="J19" i="8"/>
  <c r="Q9" i="8"/>
  <c r="U9" i="8"/>
  <c r="N9" i="8"/>
  <c r="E36" i="63"/>
  <c r="O9" i="8"/>
  <c r="F36" i="63"/>
  <c r="P9" i="8"/>
  <c r="G36" i="63"/>
  <c r="H36" i="63"/>
  <c r="I36" i="63"/>
  <c r="J36" i="63"/>
  <c r="T9" i="8"/>
  <c r="K36" i="63"/>
  <c r="B37" i="63"/>
  <c r="D37" i="63"/>
  <c r="J20" i="8"/>
  <c r="Q10" i="8"/>
  <c r="U10" i="8"/>
  <c r="N10" i="8"/>
  <c r="E37" i="63"/>
  <c r="O10" i="8"/>
  <c r="F37" i="63"/>
  <c r="P10" i="8"/>
  <c r="G37" i="63"/>
  <c r="H37" i="63"/>
  <c r="I37" i="63"/>
  <c r="J37" i="63"/>
  <c r="T10" i="8"/>
  <c r="K37" i="63"/>
  <c r="B38" i="63"/>
  <c r="D38" i="63"/>
  <c r="J21" i="8"/>
  <c r="Q11" i="8"/>
  <c r="U11" i="8"/>
  <c r="N11" i="8"/>
  <c r="E38" i="63"/>
  <c r="O11" i="8"/>
  <c r="F38" i="63"/>
  <c r="P11" i="8"/>
  <c r="G38" i="63"/>
  <c r="H38" i="63"/>
  <c r="I38" i="63"/>
  <c r="J38" i="63"/>
  <c r="T11" i="8"/>
  <c r="K38" i="63"/>
  <c r="B39" i="63"/>
  <c r="D39" i="63"/>
  <c r="J22" i="8"/>
  <c r="Q12" i="8"/>
  <c r="U12" i="8"/>
  <c r="N12" i="8"/>
  <c r="E39" i="63"/>
  <c r="O12" i="8"/>
  <c r="F39" i="63"/>
  <c r="P12" i="8"/>
  <c r="G39" i="63"/>
  <c r="H39" i="63"/>
  <c r="I39" i="63"/>
  <c r="J39" i="63"/>
  <c r="T12" i="8"/>
  <c r="K39" i="63"/>
  <c r="B40" i="63"/>
  <c r="D40" i="63"/>
  <c r="J23" i="8"/>
  <c r="Q13" i="8"/>
  <c r="U13" i="8"/>
  <c r="N13" i="8"/>
  <c r="E40" i="63"/>
  <c r="O13" i="8"/>
  <c r="F40" i="63"/>
  <c r="P13" i="8"/>
  <c r="G40" i="63"/>
  <c r="H40" i="63"/>
  <c r="I40" i="63"/>
  <c r="J40" i="63"/>
  <c r="T13" i="8"/>
  <c r="K40" i="63"/>
  <c r="B41" i="63"/>
  <c r="D41" i="63"/>
  <c r="J24" i="8"/>
  <c r="Q14" i="8"/>
  <c r="U14" i="8"/>
  <c r="N14" i="8"/>
  <c r="E41" i="63"/>
  <c r="O14" i="8"/>
  <c r="F41" i="63"/>
  <c r="P14" i="8"/>
  <c r="G41" i="63"/>
  <c r="H41" i="63"/>
  <c r="I41" i="63"/>
  <c r="J41" i="63"/>
  <c r="T14" i="8"/>
  <c r="K41" i="63"/>
  <c r="B42" i="63"/>
  <c r="D42" i="63"/>
  <c r="J25" i="8"/>
  <c r="Q15" i="8"/>
  <c r="U15" i="8"/>
  <c r="N15" i="8"/>
  <c r="E42" i="63"/>
  <c r="O15" i="8"/>
  <c r="F42" i="63"/>
  <c r="P15" i="8"/>
  <c r="G42" i="63"/>
  <c r="H42" i="63"/>
  <c r="I42" i="63"/>
  <c r="J42" i="63"/>
  <c r="T15" i="8"/>
  <c r="K42" i="63"/>
  <c r="A44" i="63"/>
  <c r="B44" i="63"/>
  <c r="D44" i="63"/>
  <c r="G14" i="9"/>
  <c r="H14" i="9"/>
  <c r="I14" i="9"/>
  <c r="F15" i="9"/>
  <c r="G15" i="9"/>
  <c r="H15" i="9"/>
  <c r="I15" i="9"/>
  <c r="F16" i="9"/>
  <c r="G16" i="9"/>
  <c r="H16" i="9"/>
  <c r="I16" i="9"/>
  <c r="F17" i="9"/>
  <c r="G17" i="9"/>
  <c r="H17" i="9"/>
  <c r="I17" i="9"/>
  <c r="F18" i="9"/>
  <c r="G18" i="9"/>
  <c r="H18" i="9"/>
  <c r="I18" i="9"/>
  <c r="H19" i="9"/>
  <c r="I19" i="9"/>
  <c r="H20" i="9"/>
  <c r="I20" i="9"/>
  <c r="H21" i="9"/>
  <c r="I21" i="9"/>
  <c r="H22" i="9"/>
  <c r="I22" i="9"/>
  <c r="H23" i="9"/>
  <c r="I23" i="9"/>
  <c r="G11" i="9"/>
  <c r="J14" i="9"/>
  <c r="Q4" i="9"/>
  <c r="U4" i="9"/>
  <c r="G7" i="9"/>
  <c r="H7" i="9"/>
  <c r="I7" i="9"/>
  <c r="J7" i="9"/>
  <c r="O4" i="9"/>
  <c r="K7" i="9"/>
  <c r="P4" i="9"/>
  <c r="N4" i="9"/>
  <c r="E44" i="63"/>
  <c r="F44" i="63"/>
  <c r="G44" i="63"/>
  <c r="H44" i="63"/>
  <c r="I44" i="63"/>
  <c r="J44" i="63"/>
  <c r="T4" i="9"/>
  <c r="K44" i="63"/>
  <c r="B45" i="63"/>
  <c r="D45" i="63"/>
  <c r="J15" i="9"/>
  <c r="Q5" i="9"/>
  <c r="U5" i="9"/>
  <c r="O5" i="9"/>
  <c r="P5" i="9"/>
  <c r="N5" i="9"/>
  <c r="E45" i="63"/>
  <c r="F45" i="63"/>
  <c r="G45" i="63"/>
  <c r="H45" i="63"/>
  <c r="I45" i="63"/>
  <c r="J45" i="63"/>
  <c r="T5" i="9"/>
  <c r="K45" i="63"/>
  <c r="B46" i="63"/>
  <c r="D46" i="63"/>
  <c r="J16" i="9"/>
  <c r="Q6" i="9"/>
  <c r="U6" i="9"/>
  <c r="O6" i="9"/>
  <c r="P6" i="9"/>
  <c r="N6" i="9"/>
  <c r="E46" i="63"/>
  <c r="F46" i="63"/>
  <c r="G46" i="63"/>
  <c r="H46" i="63"/>
  <c r="I46" i="63"/>
  <c r="J46" i="63"/>
  <c r="T6" i="9"/>
  <c r="K46" i="63"/>
  <c r="B47" i="63"/>
  <c r="D47" i="63"/>
  <c r="J17" i="9"/>
  <c r="Q7" i="9"/>
  <c r="U7" i="9"/>
  <c r="O7" i="9"/>
  <c r="P7" i="9"/>
  <c r="N7" i="9"/>
  <c r="E47" i="63"/>
  <c r="F47" i="63"/>
  <c r="G47" i="63"/>
  <c r="H47" i="63"/>
  <c r="I47" i="63"/>
  <c r="J47" i="63"/>
  <c r="T7" i="9"/>
  <c r="K47" i="63"/>
  <c r="B48" i="63"/>
  <c r="D48" i="63"/>
  <c r="J18" i="9"/>
  <c r="Q8" i="9"/>
  <c r="U8" i="9"/>
  <c r="N8" i="9"/>
  <c r="E48" i="63"/>
  <c r="O8" i="9"/>
  <c r="F48" i="63"/>
  <c r="P8" i="9"/>
  <c r="G48" i="63"/>
  <c r="H48" i="63"/>
  <c r="I48" i="63"/>
  <c r="J48" i="63"/>
  <c r="T8" i="9"/>
  <c r="K48" i="63"/>
  <c r="B49" i="63"/>
  <c r="D49" i="63"/>
  <c r="J19" i="9"/>
  <c r="Q9" i="9"/>
  <c r="U9" i="9"/>
  <c r="N9" i="9"/>
  <c r="E49" i="63"/>
  <c r="O9" i="9"/>
  <c r="F49" i="63"/>
  <c r="P9" i="9"/>
  <c r="G49" i="63"/>
  <c r="H49" i="63"/>
  <c r="I49" i="63"/>
  <c r="J49" i="63"/>
  <c r="T9" i="9"/>
  <c r="K49" i="63"/>
  <c r="B50" i="63"/>
  <c r="D50" i="63"/>
  <c r="J20" i="9"/>
  <c r="Q10" i="9"/>
  <c r="U10" i="9"/>
  <c r="N10" i="9"/>
  <c r="E50" i="63"/>
  <c r="O10" i="9"/>
  <c r="F50" i="63"/>
  <c r="P10" i="9"/>
  <c r="G50" i="63"/>
  <c r="H50" i="63"/>
  <c r="I50" i="63"/>
  <c r="J50" i="63"/>
  <c r="T10" i="9"/>
  <c r="K50" i="63"/>
  <c r="B51" i="63"/>
  <c r="D51" i="63"/>
  <c r="J21" i="9"/>
  <c r="Q11" i="9"/>
  <c r="U11" i="9"/>
  <c r="N11" i="9"/>
  <c r="E51" i="63"/>
  <c r="O11" i="9"/>
  <c r="F51" i="63"/>
  <c r="P11" i="9"/>
  <c r="G51" i="63"/>
  <c r="H51" i="63"/>
  <c r="I51" i="63"/>
  <c r="J51" i="63"/>
  <c r="T11" i="9"/>
  <c r="K51" i="63"/>
  <c r="B52" i="63"/>
  <c r="D52" i="63"/>
  <c r="J22" i="9"/>
  <c r="Q12" i="9"/>
  <c r="U12" i="9"/>
  <c r="N12" i="9"/>
  <c r="E52" i="63"/>
  <c r="O12" i="9"/>
  <c r="F52" i="63"/>
  <c r="P12" i="9"/>
  <c r="G52" i="63"/>
  <c r="H52" i="63"/>
  <c r="I52" i="63"/>
  <c r="J52" i="63"/>
  <c r="T12" i="9"/>
  <c r="K52" i="63"/>
  <c r="B53" i="63"/>
  <c r="D53" i="63"/>
  <c r="J23" i="9"/>
  <c r="Q13" i="9"/>
  <c r="U13" i="9"/>
  <c r="N13" i="9"/>
  <c r="E53" i="63"/>
  <c r="O13" i="9"/>
  <c r="F53" i="63"/>
  <c r="P13" i="9"/>
  <c r="G53" i="63"/>
  <c r="H53" i="63"/>
  <c r="I53" i="63"/>
  <c r="J53" i="63"/>
  <c r="T13" i="9"/>
  <c r="K53" i="63"/>
  <c r="B54" i="63"/>
  <c r="D54" i="63"/>
  <c r="J24" i="9"/>
  <c r="Q14" i="9"/>
  <c r="U14" i="9"/>
  <c r="N14" i="9"/>
  <c r="E54" i="63"/>
  <c r="O14" i="9"/>
  <c r="F54" i="63"/>
  <c r="P14" i="9"/>
  <c r="G54" i="63"/>
  <c r="H54" i="63"/>
  <c r="I54" i="63"/>
  <c r="J54" i="63"/>
  <c r="T14" i="9"/>
  <c r="K54" i="63"/>
  <c r="B55" i="63"/>
  <c r="D55" i="63"/>
  <c r="J25" i="9"/>
  <c r="Q15" i="9"/>
  <c r="U15" i="9"/>
  <c r="N15" i="9"/>
  <c r="E55" i="63"/>
  <c r="O15" i="9"/>
  <c r="F55" i="63"/>
  <c r="P15" i="9"/>
  <c r="G55" i="63"/>
  <c r="H55" i="63"/>
  <c r="I55" i="63"/>
  <c r="J55" i="63"/>
  <c r="T15" i="9"/>
  <c r="K55" i="63"/>
  <c r="A57" i="63"/>
  <c r="B57" i="63"/>
  <c r="D57" i="63"/>
  <c r="G14" i="10"/>
  <c r="H14" i="10"/>
  <c r="I14" i="10"/>
  <c r="F15" i="10"/>
  <c r="G15" i="10"/>
  <c r="H15" i="10"/>
  <c r="I15" i="10"/>
  <c r="F16" i="10"/>
  <c r="G16" i="10"/>
  <c r="H16" i="10"/>
  <c r="I16" i="10"/>
  <c r="F17" i="10"/>
  <c r="G17" i="10"/>
  <c r="H17" i="10"/>
  <c r="I17" i="10"/>
  <c r="F18" i="10"/>
  <c r="G18" i="10"/>
  <c r="H18" i="10"/>
  <c r="I18" i="10"/>
  <c r="H19" i="10"/>
  <c r="I19" i="10"/>
  <c r="H20" i="10"/>
  <c r="I20" i="10"/>
  <c r="H21" i="10"/>
  <c r="I21" i="10"/>
  <c r="H22" i="10"/>
  <c r="I22" i="10"/>
  <c r="H23" i="10"/>
  <c r="I23" i="10"/>
  <c r="G11" i="10"/>
  <c r="J14" i="10"/>
  <c r="Q4" i="10"/>
  <c r="U4" i="10"/>
  <c r="G7" i="10"/>
  <c r="H7" i="10"/>
  <c r="I7" i="10"/>
  <c r="J7" i="10"/>
  <c r="O4" i="10"/>
  <c r="K7" i="10"/>
  <c r="P4" i="10"/>
  <c r="N4" i="10"/>
  <c r="E57" i="63"/>
  <c r="F57" i="63"/>
  <c r="G57" i="63"/>
  <c r="H57" i="63"/>
  <c r="I57" i="63"/>
  <c r="J57" i="63"/>
  <c r="T4" i="10"/>
  <c r="K57" i="63"/>
  <c r="B58" i="63"/>
  <c r="D58" i="63"/>
  <c r="J15" i="10"/>
  <c r="Q5" i="10"/>
  <c r="U5" i="10"/>
  <c r="O5" i="10"/>
  <c r="P5" i="10"/>
  <c r="N5" i="10"/>
  <c r="E58" i="63"/>
  <c r="F58" i="63"/>
  <c r="G58" i="63"/>
  <c r="H58" i="63"/>
  <c r="I58" i="63"/>
  <c r="J58" i="63"/>
  <c r="T5" i="10"/>
  <c r="K58" i="63"/>
  <c r="B59" i="63"/>
  <c r="D59" i="63"/>
  <c r="J16" i="10"/>
  <c r="Q6" i="10"/>
  <c r="U6" i="10"/>
  <c r="O6" i="10"/>
  <c r="P6" i="10"/>
  <c r="N6" i="10"/>
  <c r="E59" i="63"/>
  <c r="F59" i="63"/>
  <c r="G59" i="63"/>
  <c r="H59" i="63"/>
  <c r="I59" i="63"/>
  <c r="J59" i="63"/>
  <c r="T6" i="10"/>
  <c r="K59" i="63"/>
  <c r="B60" i="63"/>
  <c r="D60" i="63"/>
  <c r="J17" i="10"/>
  <c r="Q7" i="10"/>
  <c r="U7" i="10"/>
  <c r="O7" i="10"/>
  <c r="P7" i="10"/>
  <c r="N7" i="10"/>
  <c r="E60" i="63"/>
  <c r="F60" i="63"/>
  <c r="G60" i="63"/>
  <c r="H60" i="63"/>
  <c r="I60" i="63"/>
  <c r="J60" i="63"/>
  <c r="T7" i="10"/>
  <c r="K60" i="63"/>
  <c r="B61" i="63"/>
  <c r="D61" i="63"/>
  <c r="J18" i="10"/>
  <c r="Q8" i="10"/>
  <c r="U8" i="10"/>
  <c r="N8" i="10"/>
  <c r="E61" i="63"/>
  <c r="O8" i="10"/>
  <c r="F61" i="63"/>
  <c r="P8" i="10"/>
  <c r="G61" i="63"/>
  <c r="H61" i="63"/>
  <c r="I61" i="63"/>
  <c r="J61" i="63"/>
  <c r="T8" i="10"/>
  <c r="K61" i="63"/>
  <c r="B62" i="63"/>
  <c r="D62" i="63"/>
  <c r="J19" i="10"/>
  <c r="Q9" i="10"/>
  <c r="U9" i="10"/>
  <c r="N9" i="10"/>
  <c r="E62" i="63"/>
  <c r="O9" i="10"/>
  <c r="F62" i="63"/>
  <c r="P9" i="10"/>
  <c r="G62" i="63"/>
  <c r="H62" i="63"/>
  <c r="I62" i="63"/>
  <c r="J62" i="63"/>
  <c r="T9" i="10"/>
  <c r="K62" i="63"/>
  <c r="B63" i="63"/>
  <c r="D63" i="63"/>
  <c r="J20" i="10"/>
  <c r="Q10" i="10"/>
  <c r="U10" i="10"/>
  <c r="N10" i="10"/>
  <c r="E63" i="63"/>
  <c r="O10" i="10"/>
  <c r="F63" i="63"/>
  <c r="P10" i="10"/>
  <c r="G63" i="63"/>
  <c r="H63" i="63"/>
  <c r="I63" i="63"/>
  <c r="J63" i="63"/>
  <c r="T10" i="10"/>
  <c r="K63" i="63"/>
  <c r="B64" i="63"/>
  <c r="D64" i="63"/>
  <c r="J21" i="10"/>
  <c r="Q11" i="10"/>
  <c r="U11" i="10"/>
  <c r="N11" i="10"/>
  <c r="E64" i="63"/>
  <c r="O11" i="10"/>
  <c r="F64" i="63"/>
  <c r="P11" i="10"/>
  <c r="G64" i="63"/>
  <c r="H64" i="63"/>
  <c r="I64" i="63"/>
  <c r="J64" i="63"/>
  <c r="T11" i="10"/>
  <c r="K64" i="63"/>
  <c r="B65" i="63"/>
  <c r="D65" i="63"/>
  <c r="J22" i="10"/>
  <c r="Q12" i="10"/>
  <c r="U12" i="10"/>
  <c r="N12" i="10"/>
  <c r="E65" i="63"/>
  <c r="O12" i="10"/>
  <c r="F65" i="63"/>
  <c r="P12" i="10"/>
  <c r="G65" i="63"/>
  <c r="H65" i="63"/>
  <c r="I65" i="63"/>
  <c r="J65" i="63"/>
  <c r="T12" i="10"/>
  <c r="K65" i="63"/>
  <c r="B66" i="63"/>
  <c r="D66" i="63"/>
  <c r="J23" i="10"/>
  <c r="Q13" i="10"/>
  <c r="U13" i="10"/>
  <c r="N13" i="10"/>
  <c r="E66" i="63"/>
  <c r="O13" i="10"/>
  <c r="F66" i="63"/>
  <c r="P13" i="10"/>
  <c r="G66" i="63"/>
  <c r="H66" i="63"/>
  <c r="I66" i="63"/>
  <c r="J66" i="63"/>
  <c r="T13" i="10"/>
  <c r="K66" i="63"/>
  <c r="B67" i="63"/>
  <c r="D67" i="63"/>
  <c r="J24" i="10"/>
  <c r="Q14" i="10"/>
  <c r="U14" i="10"/>
  <c r="N14" i="10"/>
  <c r="E67" i="63"/>
  <c r="O14" i="10"/>
  <c r="F67" i="63"/>
  <c r="P14" i="10"/>
  <c r="G67" i="63"/>
  <c r="H67" i="63"/>
  <c r="I67" i="63"/>
  <c r="J67" i="63"/>
  <c r="T14" i="10"/>
  <c r="K67" i="63"/>
  <c r="B68" i="63"/>
  <c r="D68" i="63"/>
  <c r="J25" i="10"/>
  <c r="Q15" i="10"/>
  <c r="U15" i="10"/>
  <c r="N15" i="10"/>
  <c r="E68" i="63"/>
  <c r="O15" i="10"/>
  <c r="F68" i="63"/>
  <c r="P15" i="10"/>
  <c r="G68" i="63"/>
  <c r="H68" i="63"/>
  <c r="I68" i="63"/>
  <c r="J68" i="63"/>
  <c r="T15" i="10"/>
  <c r="K68" i="63"/>
  <c r="A70" i="63"/>
  <c r="B70" i="63"/>
  <c r="D70" i="63"/>
  <c r="G14" i="11"/>
  <c r="H14" i="11"/>
  <c r="I14" i="11"/>
  <c r="F15" i="11"/>
  <c r="G15" i="11"/>
  <c r="H15" i="11"/>
  <c r="I15" i="11"/>
  <c r="F16" i="11"/>
  <c r="G16" i="11"/>
  <c r="H16" i="11"/>
  <c r="I16" i="11"/>
  <c r="F17" i="11"/>
  <c r="G17" i="11"/>
  <c r="H17" i="11"/>
  <c r="I17" i="11"/>
  <c r="F18" i="11"/>
  <c r="G18" i="11"/>
  <c r="H18" i="11"/>
  <c r="I18" i="11"/>
  <c r="H19" i="11"/>
  <c r="I19" i="11"/>
  <c r="H20" i="11"/>
  <c r="I20" i="11"/>
  <c r="H21" i="11"/>
  <c r="I21" i="11"/>
  <c r="H22" i="11"/>
  <c r="I22" i="11"/>
  <c r="H23" i="11"/>
  <c r="I23" i="11"/>
  <c r="G11" i="11"/>
  <c r="J14" i="11"/>
  <c r="Q4" i="11"/>
  <c r="U4" i="11"/>
  <c r="G7" i="11"/>
  <c r="H7" i="11"/>
  <c r="I7" i="11"/>
  <c r="J7" i="11"/>
  <c r="O4" i="11"/>
  <c r="K7" i="11"/>
  <c r="P4" i="11"/>
  <c r="N4" i="11"/>
  <c r="E70" i="63"/>
  <c r="F70" i="63"/>
  <c r="G70" i="63"/>
  <c r="H70" i="63"/>
  <c r="I70" i="63"/>
  <c r="J70" i="63"/>
  <c r="T4" i="11"/>
  <c r="K70" i="63"/>
  <c r="B71" i="63"/>
  <c r="D71" i="63"/>
  <c r="J15" i="11"/>
  <c r="Q5" i="11"/>
  <c r="U5" i="11"/>
  <c r="O5" i="11"/>
  <c r="P5" i="11"/>
  <c r="N5" i="11"/>
  <c r="E71" i="63"/>
  <c r="F71" i="63"/>
  <c r="G71" i="63"/>
  <c r="H71" i="63"/>
  <c r="I71" i="63"/>
  <c r="J71" i="63"/>
  <c r="T5" i="11"/>
  <c r="K71" i="63"/>
  <c r="B72" i="63"/>
  <c r="D72" i="63"/>
  <c r="J16" i="11"/>
  <c r="Q6" i="11"/>
  <c r="U6" i="11"/>
  <c r="O6" i="11"/>
  <c r="P6" i="11"/>
  <c r="N6" i="11"/>
  <c r="E72" i="63"/>
  <c r="F72" i="63"/>
  <c r="G72" i="63"/>
  <c r="H72" i="63"/>
  <c r="I72" i="63"/>
  <c r="J72" i="63"/>
  <c r="T6" i="11"/>
  <c r="K72" i="63"/>
  <c r="B73" i="63"/>
  <c r="D73" i="63"/>
  <c r="J17" i="11"/>
  <c r="Q7" i="11"/>
  <c r="U7" i="11"/>
  <c r="O7" i="11"/>
  <c r="P7" i="11"/>
  <c r="N7" i="11"/>
  <c r="E73" i="63"/>
  <c r="F73" i="63"/>
  <c r="G73" i="63"/>
  <c r="H73" i="63"/>
  <c r="I73" i="63"/>
  <c r="J73" i="63"/>
  <c r="T7" i="11"/>
  <c r="K73" i="63"/>
  <c r="B74" i="63"/>
  <c r="D74" i="63"/>
  <c r="J18" i="11"/>
  <c r="Q8" i="11"/>
  <c r="U8" i="11"/>
  <c r="O8" i="11"/>
  <c r="P8" i="11"/>
  <c r="N8" i="11"/>
  <c r="E74" i="63"/>
  <c r="F74" i="63"/>
  <c r="G74" i="63"/>
  <c r="H74" i="63"/>
  <c r="I74" i="63"/>
  <c r="J74" i="63"/>
  <c r="T8" i="11"/>
  <c r="K74" i="63"/>
  <c r="B75" i="63"/>
  <c r="D75" i="63"/>
  <c r="J19" i="11"/>
  <c r="Q9" i="11"/>
  <c r="U9" i="11"/>
  <c r="N9" i="11"/>
  <c r="E75" i="63"/>
  <c r="O9" i="11"/>
  <c r="F75" i="63"/>
  <c r="P9" i="11"/>
  <c r="G75" i="63"/>
  <c r="H75" i="63"/>
  <c r="I75" i="63"/>
  <c r="J75" i="63"/>
  <c r="T9" i="11"/>
  <c r="K75" i="63"/>
  <c r="B76" i="63"/>
  <c r="D76" i="63"/>
  <c r="J20" i="11"/>
  <c r="Q10" i="11"/>
  <c r="U10" i="11"/>
  <c r="N10" i="11"/>
  <c r="E76" i="63"/>
  <c r="O10" i="11"/>
  <c r="F76" i="63"/>
  <c r="P10" i="11"/>
  <c r="G76" i="63"/>
  <c r="H76" i="63"/>
  <c r="I76" i="63"/>
  <c r="J76" i="63"/>
  <c r="T10" i="11"/>
  <c r="K76" i="63"/>
  <c r="B77" i="63"/>
  <c r="D77" i="63"/>
  <c r="J21" i="11"/>
  <c r="Q11" i="11"/>
  <c r="U11" i="11"/>
  <c r="N11" i="11"/>
  <c r="E77" i="63"/>
  <c r="O11" i="11"/>
  <c r="F77" i="63"/>
  <c r="P11" i="11"/>
  <c r="G77" i="63"/>
  <c r="H77" i="63"/>
  <c r="I77" i="63"/>
  <c r="J77" i="63"/>
  <c r="T11" i="11"/>
  <c r="K77" i="63"/>
  <c r="B78" i="63"/>
  <c r="D78" i="63"/>
  <c r="J22" i="11"/>
  <c r="Q12" i="11"/>
  <c r="U12" i="11"/>
  <c r="N12" i="11"/>
  <c r="E78" i="63"/>
  <c r="O12" i="11"/>
  <c r="F78" i="63"/>
  <c r="P12" i="11"/>
  <c r="G78" i="63"/>
  <c r="H78" i="63"/>
  <c r="I78" i="63"/>
  <c r="J78" i="63"/>
  <c r="T12" i="11"/>
  <c r="K78" i="63"/>
  <c r="B79" i="63"/>
  <c r="D79" i="63"/>
  <c r="J23" i="11"/>
  <c r="Q13" i="11"/>
  <c r="U13" i="11"/>
  <c r="N13" i="11"/>
  <c r="E79" i="63"/>
  <c r="O13" i="11"/>
  <c r="F79" i="63"/>
  <c r="P13" i="11"/>
  <c r="G79" i="63"/>
  <c r="H79" i="63"/>
  <c r="I79" i="63"/>
  <c r="J79" i="63"/>
  <c r="T13" i="11"/>
  <c r="K79" i="63"/>
  <c r="B80" i="63"/>
  <c r="D80" i="63"/>
  <c r="J24" i="11"/>
  <c r="Q14" i="11"/>
  <c r="U14" i="11"/>
  <c r="N14" i="11"/>
  <c r="E80" i="63"/>
  <c r="O14" i="11"/>
  <c r="F80" i="63"/>
  <c r="P14" i="11"/>
  <c r="G80" i="63"/>
  <c r="H80" i="63"/>
  <c r="I80" i="63"/>
  <c r="J80" i="63"/>
  <c r="T14" i="11"/>
  <c r="K80" i="63"/>
  <c r="B81" i="63"/>
  <c r="D81" i="63"/>
  <c r="J25" i="11"/>
  <c r="Q15" i="11"/>
  <c r="U15" i="11"/>
  <c r="N15" i="11"/>
  <c r="E81" i="63"/>
  <c r="O15" i="11"/>
  <c r="F81" i="63"/>
  <c r="P15" i="11"/>
  <c r="G81" i="63"/>
  <c r="H81" i="63"/>
  <c r="I81" i="63"/>
  <c r="J81" i="63"/>
  <c r="T15" i="11"/>
  <c r="K81" i="63"/>
  <c r="A83" i="63"/>
  <c r="B83" i="63"/>
  <c r="D83" i="63"/>
  <c r="G14" i="12"/>
  <c r="H14" i="12"/>
  <c r="I14" i="12"/>
  <c r="F15" i="12"/>
  <c r="G15" i="12"/>
  <c r="H15" i="12"/>
  <c r="I15" i="12"/>
  <c r="F16" i="12"/>
  <c r="G16" i="12"/>
  <c r="H16" i="12"/>
  <c r="I16" i="12"/>
  <c r="F17" i="12"/>
  <c r="G17" i="12"/>
  <c r="H17" i="12"/>
  <c r="I17" i="12"/>
  <c r="H18" i="12"/>
  <c r="I18" i="12"/>
  <c r="H19" i="12"/>
  <c r="I19" i="12"/>
  <c r="H20" i="12"/>
  <c r="I20" i="12"/>
  <c r="H21" i="12"/>
  <c r="I21" i="12"/>
  <c r="H22" i="12"/>
  <c r="I22" i="12"/>
  <c r="H23" i="12"/>
  <c r="I23" i="12"/>
  <c r="G11" i="12"/>
  <c r="J14" i="12"/>
  <c r="Q4" i="12"/>
  <c r="U4" i="12"/>
  <c r="G7" i="12"/>
  <c r="H7" i="12"/>
  <c r="I7" i="12"/>
  <c r="J7" i="12"/>
  <c r="O4" i="12"/>
  <c r="K7" i="12"/>
  <c r="P4" i="12"/>
  <c r="N4" i="12"/>
  <c r="E83" i="63"/>
  <c r="F83" i="63"/>
  <c r="G83" i="63"/>
  <c r="H83" i="63"/>
  <c r="I83" i="63"/>
  <c r="J83" i="63"/>
  <c r="T4" i="12"/>
  <c r="K83" i="63"/>
  <c r="B84" i="63"/>
  <c r="D84" i="63"/>
  <c r="J15" i="12"/>
  <c r="Q5" i="12"/>
  <c r="U5" i="12"/>
  <c r="O5" i="12"/>
  <c r="P5" i="12"/>
  <c r="N5" i="12"/>
  <c r="E84" i="63"/>
  <c r="F84" i="63"/>
  <c r="G84" i="63"/>
  <c r="H84" i="63"/>
  <c r="I84" i="63"/>
  <c r="J84" i="63"/>
  <c r="T5" i="12"/>
  <c r="K84" i="63"/>
  <c r="B85" i="63"/>
  <c r="D85" i="63"/>
  <c r="J16" i="12"/>
  <c r="Q6" i="12"/>
  <c r="U6" i="12"/>
  <c r="O6" i="12"/>
  <c r="P6" i="12"/>
  <c r="N6" i="12"/>
  <c r="E85" i="63"/>
  <c r="F85" i="63"/>
  <c r="G85" i="63"/>
  <c r="H85" i="63"/>
  <c r="I85" i="63"/>
  <c r="J85" i="63"/>
  <c r="T6" i="12"/>
  <c r="K85" i="63"/>
  <c r="B86" i="63"/>
  <c r="D86" i="63"/>
  <c r="J17" i="12"/>
  <c r="Q7" i="12"/>
  <c r="U7" i="12"/>
  <c r="N7" i="12"/>
  <c r="E86" i="63"/>
  <c r="O7" i="12"/>
  <c r="F86" i="63"/>
  <c r="P7" i="12"/>
  <c r="G86" i="63"/>
  <c r="H86" i="63"/>
  <c r="I86" i="63"/>
  <c r="J86" i="63"/>
  <c r="T7" i="12"/>
  <c r="K86" i="63"/>
  <c r="B87" i="63"/>
  <c r="D87" i="63"/>
  <c r="J18" i="12"/>
  <c r="Q8" i="12"/>
  <c r="U8" i="12"/>
  <c r="N8" i="12"/>
  <c r="E87" i="63"/>
  <c r="O8" i="12"/>
  <c r="F87" i="63"/>
  <c r="P8" i="12"/>
  <c r="G87" i="63"/>
  <c r="H87" i="63"/>
  <c r="I87" i="63"/>
  <c r="J87" i="63"/>
  <c r="T8" i="12"/>
  <c r="K87" i="63"/>
  <c r="B88" i="63"/>
  <c r="D88" i="63"/>
  <c r="J19" i="12"/>
  <c r="Q9" i="12"/>
  <c r="U9" i="12"/>
  <c r="N9" i="12"/>
  <c r="E88" i="63"/>
  <c r="O9" i="12"/>
  <c r="F88" i="63"/>
  <c r="P9" i="12"/>
  <c r="G88" i="63"/>
  <c r="H88" i="63"/>
  <c r="I88" i="63"/>
  <c r="J88" i="63"/>
  <c r="T9" i="12"/>
  <c r="K88" i="63"/>
  <c r="B89" i="63"/>
  <c r="D89" i="63"/>
  <c r="J20" i="12"/>
  <c r="Q10" i="12"/>
  <c r="U10" i="12"/>
  <c r="N10" i="12"/>
  <c r="E89" i="63"/>
  <c r="O10" i="12"/>
  <c r="F89" i="63"/>
  <c r="P10" i="12"/>
  <c r="G89" i="63"/>
  <c r="H89" i="63"/>
  <c r="I89" i="63"/>
  <c r="J89" i="63"/>
  <c r="T10" i="12"/>
  <c r="K89" i="63"/>
  <c r="B90" i="63"/>
  <c r="D90" i="63"/>
  <c r="J21" i="12"/>
  <c r="Q11" i="12"/>
  <c r="U11" i="12"/>
  <c r="N11" i="12"/>
  <c r="E90" i="63"/>
  <c r="O11" i="12"/>
  <c r="F90" i="63"/>
  <c r="P11" i="12"/>
  <c r="G90" i="63"/>
  <c r="H90" i="63"/>
  <c r="I90" i="63"/>
  <c r="J90" i="63"/>
  <c r="T11" i="12"/>
  <c r="K90" i="63"/>
  <c r="B91" i="63"/>
  <c r="D91" i="63"/>
  <c r="J22" i="12"/>
  <c r="Q12" i="12"/>
  <c r="U12" i="12"/>
  <c r="N12" i="12"/>
  <c r="E91" i="63"/>
  <c r="O12" i="12"/>
  <c r="F91" i="63"/>
  <c r="P12" i="12"/>
  <c r="G91" i="63"/>
  <c r="H91" i="63"/>
  <c r="I91" i="63"/>
  <c r="J91" i="63"/>
  <c r="T12" i="12"/>
  <c r="K91" i="63"/>
  <c r="B92" i="63"/>
  <c r="D92" i="63"/>
  <c r="J23" i="12"/>
  <c r="Q13" i="12"/>
  <c r="U13" i="12"/>
  <c r="N13" i="12"/>
  <c r="E92" i="63"/>
  <c r="O13" i="12"/>
  <c r="F92" i="63"/>
  <c r="P13" i="12"/>
  <c r="G92" i="63"/>
  <c r="H92" i="63"/>
  <c r="I92" i="63"/>
  <c r="J92" i="63"/>
  <c r="T13" i="12"/>
  <c r="K92" i="63"/>
  <c r="B93" i="63"/>
  <c r="D93" i="63"/>
  <c r="J24" i="12"/>
  <c r="Q14" i="12"/>
  <c r="U14" i="12"/>
  <c r="N14" i="12"/>
  <c r="E93" i="63"/>
  <c r="O14" i="12"/>
  <c r="F93" i="63"/>
  <c r="P14" i="12"/>
  <c r="G93" i="63"/>
  <c r="H93" i="63"/>
  <c r="I93" i="63"/>
  <c r="J93" i="63"/>
  <c r="T14" i="12"/>
  <c r="K93" i="63"/>
  <c r="B94" i="63"/>
  <c r="D94" i="63"/>
  <c r="J25" i="12"/>
  <c r="Q15" i="12"/>
  <c r="U15" i="12"/>
  <c r="N15" i="12"/>
  <c r="E94" i="63"/>
  <c r="O15" i="12"/>
  <c r="F94" i="63"/>
  <c r="P15" i="12"/>
  <c r="G94" i="63"/>
  <c r="H94" i="63"/>
  <c r="I94" i="63"/>
  <c r="J94" i="63"/>
  <c r="T15" i="12"/>
  <c r="K94" i="63"/>
  <c r="A96" i="63"/>
  <c r="B96" i="63"/>
  <c r="D96" i="63"/>
  <c r="G14" i="13"/>
  <c r="H14" i="13"/>
  <c r="I14" i="13"/>
  <c r="F15" i="13"/>
  <c r="G15" i="13"/>
  <c r="H15" i="13"/>
  <c r="I15" i="13"/>
  <c r="F16" i="13"/>
  <c r="G16" i="13"/>
  <c r="H16" i="13"/>
  <c r="I16" i="13"/>
  <c r="H17" i="13"/>
  <c r="I17" i="13"/>
  <c r="H18" i="13"/>
  <c r="I18" i="13"/>
  <c r="H19" i="13"/>
  <c r="I19" i="13"/>
  <c r="H20" i="13"/>
  <c r="I20" i="13"/>
  <c r="H21" i="13"/>
  <c r="I21" i="13"/>
  <c r="H22" i="13"/>
  <c r="I22" i="13"/>
  <c r="H23" i="13"/>
  <c r="I23" i="13"/>
  <c r="G11" i="13"/>
  <c r="J14" i="13"/>
  <c r="Q4" i="13"/>
  <c r="U4" i="13"/>
  <c r="G7" i="13"/>
  <c r="H7" i="13"/>
  <c r="I7" i="13"/>
  <c r="J7" i="13"/>
  <c r="O4" i="13"/>
  <c r="K7" i="13"/>
  <c r="P4" i="13"/>
  <c r="N4" i="13"/>
  <c r="E96" i="63"/>
  <c r="F96" i="63"/>
  <c r="G96" i="63"/>
  <c r="H96" i="63"/>
  <c r="I96" i="63"/>
  <c r="J96" i="63"/>
  <c r="T4" i="13"/>
  <c r="K96" i="63"/>
  <c r="B97" i="63"/>
  <c r="D97" i="63"/>
  <c r="J15" i="13"/>
  <c r="Q5" i="13"/>
  <c r="U5" i="13"/>
  <c r="O5" i="13"/>
  <c r="P5" i="13"/>
  <c r="N5" i="13"/>
  <c r="E97" i="63"/>
  <c r="F97" i="63"/>
  <c r="G97" i="63"/>
  <c r="H97" i="63"/>
  <c r="I97" i="63"/>
  <c r="J97" i="63"/>
  <c r="T5" i="13"/>
  <c r="K97" i="63"/>
  <c r="B98" i="63"/>
  <c r="D98" i="63"/>
  <c r="J16" i="13"/>
  <c r="Q6" i="13"/>
  <c r="U6" i="13"/>
  <c r="O6" i="13"/>
  <c r="P6" i="13"/>
  <c r="N6" i="13"/>
  <c r="E98" i="63"/>
  <c r="F98" i="63"/>
  <c r="G98" i="63"/>
  <c r="H98" i="63"/>
  <c r="I98" i="63"/>
  <c r="J98" i="63"/>
  <c r="T6" i="13"/>
  <c r="K98" i="63"/>
  <c r="B99" i="63"/>
  <c r="D99" i="63"/>
  <c r="J17" i="13"/>
  <c r="Q7" i="13"/>
  <c r="U7" i="13"/>
  <c r="O7" i="13"/>
  <c r="P7" i="13"/>
  <c r="N7" i="13"/>
  <c r="E99" i="63"/>
  <c r="F99" i="63"/>
  <c r="G99" i="63"/>
  <c r="H99" i="63"/>
  <c r="I99" i="63"/>
  <c r="J99" i="63"/>
  <c r="T7" i="13"/>
  <c r="K99" i="63"/>
  <c r="B100" i="63"/>
  <c r="D100" i="63"/>
  <c r="J18" i="13"/>
  <c r="Q8" i="13"/>
  <c r="U8" i="13"/>
  <c r="N8" i="13"/>
  <c r="E100" i="63"/>
  <c r="O8" i="13"/>
  <c r="F100" i="63"/>
  <c r="P8" i="13"/>
  <c r="G100" i="63"/>
  <c r="H100" i="63"/>
  <c r="I100" i="63"/>
  <c r="J100" i="63"/>
  <c r="T8" i="13"/>
  <c r="K100" i="63"/>
  <c r="B101" i="63"/>
  <c r="D101" i="63"/>
  <c r="J19" i="13"/>
  <c r="Q9" i="13"/>
  <c r="U9" i="13"/>
  <c r="N9" i="13"/>
  <c r="E101" i="63"/>
  <c r="O9" i="13"/>
  <c r="F101" i="63"/>
  <c r="P9" i="13"/>
  <c r="G101" i="63"/>
  <c r="H101" i="63"/>
  <c r="I101" i="63"/>
  <c r="J101" i="63"/>
  <c r="T9" i="13"/>
  <c r="K101" i="63"/>
  <c r="B102" i="63"/>
  <c r="D102" i="63"/>
  <c r="J20" i="13"/>
  <c r="Q10" i="13"/>
  <c r="U10" i="13"/>
  <c r="N10" i="13"/>
  <c r="E102" i="63"/>
  <c r="O10" i="13"/>
  <c r="F102" i="63"/>
  <c r="P10" i="13"/>
  <c r="G102" i="63"/>
  <c r="H102" i="63"/>
  <c r="I102" i="63"/>
  <c r="J102" i="63"/>
  <c r="T10" i="13"/>
  <c r="K102" i="63"/>
  <c r="B103" i="63"/>
  <c r="D103" i="63"/>
  <c r="J21" i="13"/>
  <c r="Q11" i="13"/>
  <c r="U11" i="13"/>
  <c r="N11" i="13"/>
  <c r="E103" i="63"/>
  <c r="O11" i="13"/>
  <c r="F103" i="63"/>
  <c r="P11" i="13"/>
  <c r="G103" i="63"/>
  <c r="H103" i="63"/>
  <c r="I103" i="63"/>
  <c r="J103" i="63"/>
  <c r="T11" i="13"/>
  <c r="K103" i="63"/>
  <c r="B104" i="63"/>
  <c r="D104" i="63"/>
  <c r="J22" i="13"/>
  <c r="Q12" i="13"/>
  <c r="U12" i="13"/>
  <c r="N12" i="13"/>
  <c r="E104" i="63"/>
  <c r="O12" i="13"/>
  <c r="F104" i="63"/>
  <c r="P12" i="13"/>
  <c r="G104" i="63"/>
  <c r="H104" i="63"/>
  <c r="I104" i="63"/>
  <c r="J104" i="63"/>
  <c r="T12" i="13"/>
  <c r="K104" i="63"/>
  <c r="B105" i="63"/>
  <c r="D105" i="63"/>
  <c r="J23" i="13"/>
  <c r="Q13" i="13"/>
  <c r="U13" i="13"/>
  <c r="N13" i="13"/>
  <c r="E105" i="63"/>
  <c r="O13" i="13"/>
  <c r="F105" i="63"/>
  <c r="P13" i="13"/>
  <c r="G105" i="63"/>
  <c r="H105" i="63"/>
  <c r="I105" i="63"/>
  <c r="J105" i="63"/>
  <c r="T13" i="13"/>
  <c r="K105" i="63"/>
  <c r="B106" i="63"/>
  <c r="D106" i="63"/>
  <c r="J24" i="13"/>
  <c r="Q14" i="13"/>
  <c r="U14" i="13"/>
  <c r="N14" i="13"/>
  <c r="E106" i="63"/>
  <c r="O14" i="13"/>
  <c r="F106" i="63"/>
  <c r="P14" i="13"/>
  <c r="G106" i="63"/>
  <c r="H106" i="63"/>
  <c r="I106" i="63"/>
  <c r="J106" i="63"/>
  <c r="T14" i="13"/>
  <c r="K106" i="63"/>
  <c r="B107" i="63"/>
  <c r="D107" i="63"/>
  <c r="J25" i="13"/>
  <c r="Q15" i="13"/>
  <c r="U15" i="13"/>
  <c r="N15" i="13"/>
  <c r="E107" i="63"/>
  <c r="O15" i="13"/>
  <c r="F107" i="63"/>
  <c r="P15" i="13"/>
  <c r="G107" i="63"/>
  <c r="H107" i="63"/>
  <c r="I107" i="63"/>
  <c r="J107" i="63"/>
  <c r="T15" i="13"/>
  <c r="K107" i="63"/>
  <c r="A109" i="63"/>
  <c r="B109" i="63"/>
  <c r="D109" i="63"/>
  <c r="G14" i="14"/>
  <c r="H14" i="14"/>
  <c r="I14" i="14"/>
  <c r="F15" i="14"/>
  <c r="G15" i="14"/>
  <c r="H15" i="14"/>
  <c r="I15" i="14"/>
  <c r="F16" i="14"/>
  <c r="G16" i="14"/>
  <c r="H16" i="14"/>
  <c r="I16" i="14"/>
  <c r="F17" i="14"/>
  <c r="G17" i="14"/>
  <c r="H17" i="14"/>
  <c r="I17" i="14"/>
  <c r="F18" i="14"/>
  <c r="G18" i="14"/>
  <c r="H18" i="14"/>
  <c r="I18" i="14"/>
  <c r="H19" i="14"/>
  <c r="I19" i="14"/>
  <c r="H20" i="14"/>
  <c r="I20" i="14"/>
  <c r="H21" i="14"/>
  <c r="I21" i="14"/>
  <c r="H22" i="14"/>
  <c r="I22" i="14"/>
  <c r="H23" i="14"/>
  <c r="I23" i="14"/>
  <c r="G11" i="14"/>
  <c r="J14" i="14"/>
  <c r="Q4" i="14"/>
  <c r="U4" i="14"/>
  <c r="G7" i="14"/>
  <c r="H7" i="14"/>
  <c r="I7" i="14"/>
  <c r="J7" i="14"/>
  <c r="O4" i="14"/>
  <c r="K7" i="14"/>
  <c r="P4" i="14"/>
  <c r="N4" i="14"/>
  <c r="E109" i="63"/>
  <c r="F109" i="63"/>
  <c r="G109" i="63"/>
  <c r="H109" i="63"/>
  <c r="I109" i="63"/>
  <c r="J109" i="63"/>
  <c r="T4" i="14"/>
  <c r="K109" i="63"/>
  <c r="B110" i="63"/>
  <c r="D110" i="63"/>
  <c r="J15" i="14"/>
  <c r="Q5" i="14"/>
  <c r="U5" i="14"/>
  <c r="O5" i="14"/>
  <c r="P5" i="14"/>
  <c r="N5" i="14"/>
  <c r="E110" i="63"/>
  <c r="F110" i="63"/>
  <c r="G110" i="63"/>
  <c r="H110" i="63"/>
  <c r="I110" i="63"/>
  <c r="J110" i="63"/>
  <c r="T5" i="14"/>
  <c r="K110" i="63"/>
  <c r="B111" i="63"/>
  <c r="D111" i="63"/>
  <c r="J16" i="14"/>
  <c r="Q6" i="14"/>
  <c r="U6" i="14"/>
  <c r="O6" i="14"/>
  <c r="P6" i="14"/>
  <c r="N6" i="14"/>
  <c r="E111" i="63"/>
  <c r="F111" i="63"/>
  <c r="G111" i="63"/>
  <c r="H111" i="63"/>
  <c r="I111" i="63"/>
  <c r="J111" i="63"/>
  <c r="T6" i="14"/>
  <c r="K111" i="63"/>
  <c r="B112" i="63"/>
  <c r="D112" i="63"/>
  <c r="J17" i="14"/>
  <c r="Q7" i="14"/>
  <c r="U7" i="14"/>
  <c r="O7" i="14"/>
  <c r="P7" i="14"/>
  <c r="N7" i="14"/>
  <c r="E112" i="63"/>
  <c r="F112" i="63"/>
  <c r="G112" i="63"/>
  <c r="H112" i="63"/>
  <c r="I112" i="63"/>
  <c r="J112" i="63"/>
  <c r="T7" i="14"/>
  <c r="K112" i="63"/>
  <c r="B113" i="63"/>
  <c r="D113" i="63"/>
  <c r="J18" i="14"/>
  <c r="Q8" i="14"/>
  <c r="U8" i="14"/>
  <c r="N8" i="14"/>
  <c r="E113" i="63"/>
  <c r="O8" i="14"/>
  <c r="F113" i="63"/>
  <c r="P8" i="14"/>
  <c r="G113" i="63"/>
  <c r="H113" i="63"/>
  <c r="I113" i="63"/>
  <c r="J113" i="63"/>
  <c r="T8" i="14"/>
  <c r="K113" i="63"/>
  <c r="B114" i="63"/>
  <c r="D114" i="63"/>
  <c r="J19" i="14"/>
  <c r="Q9" i="14"/>
  <c r="U9" i="14"/>
  <c r="N9" i="14"/>
  <c r="E114" i="63"/>
  <c r="O9" i="14"/>
  <c r="F114" i="63"/>
  <c r="P9" i="14"/>
  <c r="G114" i="63"/>
  <c r="H114" i="63"/>
  <c r="I114" i="63"/>
  <c r="J114" i="63"/>
  <c r="T9" i="14"/>
  <c r="K114" i="63"/>
  <c r="B115" i="63"/>
  <c r="D115" i="63"/>
  <c r="J20" i="14"/>
  <c r="Q10" i="14"/>
  <c r="U10" i="14"/>
  <c r="N10" i="14"/>
  <c r="E115" i="63"/>
  <c r="O10" i="14"/>
  <c r="F115" i="63"/>
  <c r="P10" i="14"/>
  <c r="G115" i="63"/>
  <c r="H115" i="63"/>
  <c r="I115" i="63"/>
  <c r="J115" i="63"/>
  <c r="T10" i="14"/>
  <c r="K115" i="63"/>
  <c r="B116" i="63"/>
  <c r="D116" i="63"/>
  <c r="J21" i="14"/>
  <c r="Q11" i="14"/>
  <c r="U11" i="14"/>
  <c r="N11" i="14"/>
  <c r="E116" i="63"/>
  <c r="O11" i="14"/>
  <c r="F116" i="63"/>
  <c r="P11" i="14"/>
  <c r="G116" i="63"/>
  <c r="H116" i="63"/>
  <c r="I116" i="63"/>
  <c r="J116" i="63"/>
  <c r="T11" i="14"/>
  <c r="K116" i="63"/>
  <c r="B117" i="63"/>
  <c r="D117" i="63"/>
  <c r="J22" i="14"/>
  <c r="Q12" i="14"/>
  <c r="U12" i="14"/>
  <c r="N12" i="14"/>
  <c r="E117" i="63"/>
  <c r="O12" i="14"/>
  <c r="F117" i="63"/>
  <c r="P12" i="14"/>
  <c r="G117" i="63"/>
  <c r="H117" i="63"/>
  <c r="I117" i="63"/>
  <c r="J117" i="63"/>
  <c r="T12" i="14"/>
  <c r="K117" i="63"/>
  <c r="B118" i="63"/>
  <c r="D118" i="63"/>
  <c r="J23" i="14"/>
  <c r="Q13" i="14"/>
  <c r="U13" i="14"/>
  <c r="N13" i="14"/>
  <c r="E118" i="63"/>
  <c r="O13" i="14"/>
  <c r="F118" i="63"/>
  <c r="P13" i="14"/>
  <c r="G118" i="63"/>
  <c r="H118" i="63"/>
  <c r="I118" i="63"/>
  <c r="J118" i="63"/>
  <c r="T13" i="14"/>
  <c r="K118" i="63"/>
  <c r="B119" i="63"/>
  <c r="D119" i="63"/>
  <c r="J24" i="14"/>
  <c r="Q14" i="14"/>
  <c r="U14" i="14"/>
  <c r="N14" i="14"/>
  <c r="E119" i="63"/>
  <c r="O14" i="14"/>
  <c r="F119" i="63"/>
  <c r="P14" i="14"/>
  <c r="G119" i="63"/>
  <c r="H119" i="63"/>
  <c r="I119" i="63"/>
  <c r="J119" i="63"/>
  <c r="T14" i="14"/>
  <c r="K119" i="63"/>
  <c r="B120" i="63"/>
  <c r="D120" i="63"/>
  <c r="J25" i="14"/>
  <c r="Q15" i="14"/>
  <c r="U15" i="14"/>
  <c r="N15" i="14"/>
  <c r="E120" i="63"/>
  <c r="O15" i="14"/>
  <c r="F120" i="63"/>
  <c r="P15" i="14"/>
  <c r="G120" i="63"/>
  <c r="H120" i="63"/>
  <c r="I120" i="63"/>
  <c r="J120" i="63"/>
  <c r="T15" i="14"/>
  <c r="K120" i="63"/>
  <c r="A122" i="63"/>
  <c r="B122" i="63"/>
  <c r="D122" i="63"/>
  <c r="G14" i="15"/>
  <c r="H14" i="15"/>
  <c r="I14" i="15"/>
  <c r="F15" i="15"/>
  <c r="G15" i="15"/>
  <c r="H15" i="15"/>
  <c r="I15" i="15"/>
  <c r="F16" i="15"/>
  <c r="G16" i="15"/>
  <c r="H16" i="15"/>
  <c r="I16" i="15"/>
  <c r="H17" i="15"/>
  <c r="I17" i="15"/>
  <c r="H18" i="15"/>
  <c r="I18" i="15"/>
  <c r="H19" i="15"/>
  <c r="I19" i="15"/>
  <c r="H20" i="15"/>
  <c r="I20" i="15"/>
  <c r="H21" i="15"/>
  <c r="I21" i="15"/>
  <c r="H22" i="15"/>
  <c r="I22" i="15"/>
  <c r="H23" i="15"/>
  <c r="I23" i="15"/>
  <c r="G11" i="15"/>
  <c r="J14" i="15"/>
  <c r="Q4" i="15"/>
  <c r="U4" i="15"/>
  <c r="G7" i="15"/>
  <c r="H7" i="15"/>
  <c r="I7" i="15"/>
  <c r="J7" i="15"/>
  <c r="O4" i="15"/>
  <c r="K7" i="15"/>
  <c r="P4" i="15"/>
  <c r="N4" i="15"/>
  <c r="E122" i="63"/>
  <c r="F122" i="63"/>
  <c r="G122" i="63"/>
  <c r="H122" i="63"/>
  <c r="I122" i="63"/>
  <c r="J122" i="63"/>
  <c r="T4" i="15"/>
  <c r="K122" i="63"/>
  <c r="B123" i="63"/>
  <c r="D123" i="63"/>
  <c r="J15" i="15"/>
  <c r="Q5" i="15"/>
  <c r="U5" i="15"/>
  <c r="O5" i="15"/>
  <c r="P5" i="15"/>
  <c r="N5" i="15"/>
  <c r="E123" i="63"/>
  <c r="F123" i="63"/>
  <c r="G123" i="63"/>
  <c r="H123" i="63"/>
  <c r="I123" i="63"/>
  <c r="J123" i="63"/>
  <c r="T5" i="15"/>
  <c r="K123" i="63"/>
  <c r="B124" i="63"/>
  <c r="D124" i="63"/>
  <c r="J16" i="15"/>
  <c r="Q6" i="15"/>
  <c r="U6" i="15"/>
  <c r="N6" i="15"/>
  <c r="E124" i="63"/>
  <c r="O6" i="15"/>
  <c r="F124" i="63"/>
  <c r="P6" i="15"/>
  <c r="G124" i="63"/>
  <c r="H124" i="63"/>
  <c r="I124" i="63"/>
  <c r="J124" i="63"/>
  <c r="T6" i="15"/>
  <c r="K124" i="63"/>
  <c r="B125" i="63"/>
  <c r="D125" i="63"/>
  <c r="J17" i="15"/>
  <c r="Q7" i="15"/>
  <c r="U7" i="15"/>
  <c r="N7" i="15"/>
  <c r="E125" i="63"/>
  <c r="O7" i="15"/>
  <c r="F125" i="63"/>
  <c r="P7" i="15"/>
  <c r="G125" i="63"/>
  <c r="H125" i="63"/>
  <c r="I125" i="63"/>
  <c r="J125" i="63"/>
  <c r="T7" i="15"/>
  <c r="K125" i="63"/>
  <c r="B126" i="63"/>
  <c r="D126" i="63"/>
  <c r="J18" i="15"/>
  <c r="Q8" i="15"/>
  <c r="U8" i="15"/>
  <c r="N8" i="15"/>
  <c r="E126" i="63"/>
  <c r="O8" i="15"/>
  <c r="F126" i="63"/>
  <c r="P8" i="15"/>
  <c r="G126" i="63"/>
  <c r="H126" i="63"/>
  <c r="I126" i="63"/>
  <c r="J126" i="63"/>
  <c r="T8" i="15"/>
  <c r="K126" i="63"/>
  <c r="B127" i="63"/>
  <c r="D127" i="63"/>
  <c r="J19" i="15"/>
  <c r="Q9" i="15"/>
  <c r="U9" i="15"/>
  <c r="N9" i="15"/>
  <c r="E127" i="63"/>
  <c r="O9" i="15"/>
  <c r="F127" i="63"/>
  <c r="P9" i="15"/>
  <c r="G127" i="63"/>
  <c r="H127" i="63"/>
  <c r="I127" i="63"/>
  <c r="J127" i="63"/>
  <c r="T9" i="15"/>
  <c r="K127" i="63"/>
  <c r="B128" i="63"/>
  <c r="D128" i="63"/>
  <c r="J20" i="15"/>
  <c r="Q10" i="15"/>
  <c r="U10" i="15"/>
  <c r="N10" i="15"/>
  <c r="E128" i="63"/>
  <c r="O10" i="15"/>
  <c r="F128" i="63"/>
  <c r="P10" i="15"/>
  <c r="G128" i="63"/>
  <c r="H128" i="63"/>
  <c r="I128" i="63"/>
  <c r="J128" i="63"/>
  <c r="T10" i="15"/>
  <c r="K128" i="63"/>
  <c r="B129" i="63"/>
  <c r="D129" i="63"/>
  <c r="J21" i="15"/>
  <c r="Q11" i="15"/>
  <c r="U11" i="15"/>
  <c r="N11" i="15"/>
  <c r="E129" i="63"/>
  <c r="O11" i="15"/>
  <c r="F129" i="63"/>
  <c r="P11" i="15"/>
  <c r="G129" i="63"/>
  <c r="H129" i="63"/>
  <c r="I129" i="63"/>
  <c r="J129" i="63"/>
  <c r="T11" i="15"/>
  <c r="K129" i="63"/>
  <c r="B130" i="63"/>
  <c r="D130" i="63"/>
  <c r="J22" i="15"/>
  <c r="Q12" i="15"/>
  <c r="U12" i="15"/>
  <c r="N12" i="15"/>
  <c r="E130" i="63"/>
  <c r="O12" i="15"/>
  <c r="F130" i="63"/>
  <c r="P12" i="15"/>
  <c r="G130" i="63"/>
  <c r="H130" i="63"/>
  <c r="I130" i="63"/>
  <c r="J130" i="63"/>
  <c r="T12" i="15"/>
  <c r="K130" i="63"/>
  <c r="B131" i="63"/>
  <c r="D131" i="63"/>
  <c r="J23" i="15"/>
  <c r="Q13" i="15"/>
  <c r="U13" i="15"/>
  <c r="N13" i="15"/>
  <c r="E131" i="63"/>
  <c r="O13" i="15"/>
  <c r="F131" i="63"/>
  <c r="P13" i="15"/>
  <c r="G131" i="63"/>
  <c r="H131" i="63"/>
  <c r="I131" i="63"/>
  <c r="J131" i="63"/>
  <c r="T13" i="15"/>
  <c r="K131" i="63"/>
  <c r="B132" i="63"/>
  <c r="D132" i="63"/>
  <c r="J24" i="15"/>
  <c r="Q14" i="15"/>
  <c r="U14" i="15"/>
  <c r="N14" i="15"/>
  <c r="E132" i="63"/>
  <c r="O14" i="15"/>
  <c r="F132" i="63"/>
  <c r="P14" i="15"/>
  <c r="G132" i="63"/>
  <c r="H132" i="63"/>
  <c r="I132" i="63"/>
  <c r="J132" i="63"/>
  <c r="T14" i="15"/>
  <c r="K132" i="63"/>
  <c r="B133" i="63"/>
  <c r="D133" i="63"/>
  <c r="J25" i="15"/>
  <c r="Q15" i="15"/>
  <c r="U15" i="15"/>
  <c r="N15" i="15"/>
  <c r="E133" i="63"/>
  <c r="O15" i="15"/>
  <c r="F133" i="63"/>
  <c r="P15" i="15"/>
  <c r="G133" i="63"/>
  <c r="H133" i="63"/>
  <c r="I133" i="63"/>
  <c r="J133" i="63"/>
  <c r="T15" i="15"/>
  <c r="K133" i="63"/>
  <c r="B135" i="63"/>
  <c r="D135" i="63"/>
  <c r="G14" i="18"/>
  <c r="H14" i="18"/>
  <c r="I14" i="18"/>
  <c r="F15" i="18"/>
  <c r="G15" i="18"/>
  <c r="H15" i="18"/>
  <c r="I15" i="18"/>
  <c r="F16" i="18"/>
  <c r="G16" i="18"/>
  <c r="H16" i="18"/>
  <c r="I16" i="18"/>
  <c r="F17" i="18"/>
  <c r="G17" i="18"/>
  <c r="H17" i="18"/>
  <c r="I17" i="18"/>
  <c r="F18" i="18"/>
  <c r="G18" i="18"/>
  <c r="H18" i="18"/>
  <c r="I18" i="18"/>
  <c r="F19" i="18"/>
  <c r="G19" i="18"/>
  <c r="H19" i="18"/>
  <c r="I19" i="18"/>
  <c r="F20" i="18"/>
  <c r="G20" i="18"/>
  <c r="H20" i="18"/>
  <c r="I20" i="18"/>
  <c r="F21" i="18"/>
  <c r="G21" i="18"/>
  <c r="H21" i="18"/>
  <c r="I21" i="18"/>
  <c r="F22" i="18"/>
  <c r="G22" i="18"/>
  <c r="H22" i="18"/>
  <c r="I22" i="18"/>
  <c r="H23" i="18"/>
  <c r="I23" i="18"/>
  <c r="G11" i="18"/>
  <c r="J14" i="18"/>
  <c r="Q4" i="18"/>
  <c r="U4" i="18"/>
  <c r="G7" i="18"/>
  <c r="H7" i="18"/>
  <c r="I7" i="18"/>
  <c r="J7" i="18"/>
  <c r="O4" i="18"/>
  <c r="K7" i="18"/>
  <c r="P4" i="18"/>
  <c r="N4" i="18"/>
  <c r="E135" i="63"/>
  <c r="F135" i="63"/>
  <c r="G135" i="63"/>
  <c r="H135" i="63"/>
  <c r="I135" i="63"/>
  <c r="J135" i="63"/>
  <c r="T4" i="18"/>
  <c r="K135" i="63"/>
  <c r="B136" i="63"/>
  <c r="D136" i="63"/>
  <c r="J15" i="18"/>
  <c r="Q5" i="18"/>
  <c r="U5" i="18"/>
  <c r="O5" i="18"/>
  <c r="P5" i="18"/>
  <c r="N5" i="18"/>
  <c r="E136" i="63"/>
  <c r="F136" i="63"/>
  <c r="G136" i="63"/>
  <c r="H136" i="63"/>
  <c r="I136" i="63"/>
  <c r="J136" i="63"/>
  <c r="T5" i="18"/>
  <c r="K136" i="63"/>
  <c r="B137" i="63"/>
  <c r="D137" i="63"/>
  <c r="J16" i="18"/>
  <c r="Q6" i="18"/>
  <c r="U6" i="18"/>
  <c r="O6" i="18"/>
  <c r="P6" i="18"/>
  <c r="N6" i="18"/>
  <c r="E137" i="63"/>
  <c r="F137" i="63"/>
  <c r="G137" i="63"/>
  <c r="H137" i="63"/>
  <c r="I137" i="63"/>
  <c r="J137" i="63"/>
  <c r="T6" i="18"/>
  <c r="K137" i="63"/>
  <c r="B138" i="63"/>
  <c r="D138" i="63"/>
  <c r="J17" i="18"/>
  <c r="Q7" i="18"/>
  <c r="U7" i="18"/>
  <c r="O7" i="18"/>
  <c r="P7" i="18"/>
  <c r="N7" i="18"/>
  <c r="E138" i="63"/>
  <c r="F138" i="63"/>
  <c r="G138" i="63"/>
  <c r="H138" i="63"/>
  <c r="I138" i="63"/>
  <c r="J138" i="63"/>
  <c r="T7" i="18"/>
  <c r="K138" i="63"/>
  <c r="B139" i="63"/>
  <c r="D139" i="63"/>
  <c r="J18" i="18"/>
  <c r="Q8" i="18"/>
  <c r="U8" i="18"/>
  <c r="O8" i="18"/>
  <c r="P8" i="18"/>
  <c r="N8" i="18"/>
  <c r="E139" i="63"/>
  <c r="F139" i="63"/>
  <c r="G139" i="63"/>
  <c r="H139" i="63"/>
  <c r="I139" i="63"/>
  <c r="J139" i="63"/>
  <c r="T8" i="18"/>
  <c r="K139" i="63"/>
  <c r="B140" i="63"/>
  <c r="D140" i="63"/>
  <c r="J19" i="18"/>
  <c r="Q9" i="18"/>
  <c r="U9" i="18"/>
  <c r="O9" i="18"/>
  <c r="P9" i="18"/>
  <c r="N9" i="18"/>
  <c r="E140" i="63"/>
  <c r="F140" i="63"/>
  <c r="G140" i="63"/>
  <c r="H140" i="63"/>
  <c r="I140" i="63"/>
  <c r="J140" i="63"/>
  <c r="T9" i="18"/>
  <c r="K140" i="63"/>
  <c r="B141" i="63"/>
  <c r="D141" i="63"/>
  <c r="J20" i="18"/>
  <c r="Q10" i="18"/>
  <c r="U10" i="18"/>
  <c r="F8" i="18"/>
  <c r="G8" i="18"/>
  <c r="H8" i="18"/>
  <c r="I8" i="18"/>
  <c r="J8" i="18"/>
  <c r="O10" i="18"/>
  <c r="K8" i="18"/>
  <c r="P10" i="18"/>
  <c r="N10" i="18"/>
  <c r="E141" i="63"/>
  <c r="F141" i="63"/>
  <c r="G141" i="63"/>
  <c r="H141" i="63"/>
  <c r="I141" i="63"/>
  <c r="J141" i="63"/>
  <c r="T10" i="18"/>
  <c r="K141" i="63"/>
  <c r="B142" i="63"/>
  <c r="D142" i="63"/>
  <c r="J21" i="18"/>
  <c r="Q11" i="18"/>
  <c r="U11" i="18"/>
  <c r="O11" i="18"/>
  <c r="P11" i="18"/>
  <c r="N11" i="18"/>
  <c r="E142" i="63"/>
  <c r="F142" i="63"/>
  <c r="G142" i="63"/>
  <c r="H142" i="63"/>
  <c r="I142" i="63"/>
  <c r="J142" i="63"/>
  <c r="T11" i="18"/>
  <c r="K142" i="63"/>
  <c r="B143" i="63"/>
  <c r="D143" i="63"/>
  <c r="J22" i="18"/>
  <c r="Q12" i="18"/>
  <c r="U12" i="18"/>
  <c r="O12" i="18"/>
  <c r="P12" i="18"/>
  <c r="N12" i="18"/>
  <c r="E143" i="63"/>
  <c r="F143" i="63"/>
  <c r="G143" i="63"/>
  <c r="H143" i="63"/>
  <c r="I143" i="63"/>
  <c r="J143" i="63"/>
  <c r="T12" i="18"/>
  <c r="K143" i="63"/>
  <c r="B144" i="63"/>
  <c r="D144" i="63"/>
  <c r="J23" i="18"/>
  <c r="Q13" i="18"/>
  <c r="U13" i="18"/>
  <c r="O13" i="18"/>
  <c r="P13" i="18"/>
  <c r="N13" i="18"/>
  <c r="E144" i="63"/>
  <c r="F144" i="63"/>
  <c r="G144" i="63"/>
  <c r="H144" i="63"/>
  <c r="I144" i="63"/>
  <c r="J144" i="63"/>
  <c r="T13" i="18"/>
  <c r="K144" i="63"/>
  <c r="B145" i="63"/>
  <c r="D145" i="63"/>
  <c r="J24" i="18"/>
  <c r="Q14" i="18"/>
  <c r="U14" i="18"/>
  <c r="N14" i="18"/>
  <c r="E145" i="63"/>
  <c r="O14" i="18"/>
  <c r="F145" i="63"/>
  <c r="P14" i="18"/>
  <c r="G145" i="63"/>
  <c r="H145" i="63"/>
  <c r="I145" i="63"/>
  <c r="J145" i="63"/>
  <c r="T14" i="18"/>
  <c r="K145" i="63"/>
  <c r="B146" i="63"/>
  <c r="D146" i="63"/>
  <c r="J25" i="18"/>
  <c r="Q15" i="18"/>
  <c r="U15" i="18"/>
  <c r="N15" i="18"/>
  <c r="E146" i="63"/>
  <c r="O15" i="18"/>
  <c r="F146" i="63"/>
  <c r="P15" i="18"/>
  <c r="G146" i="63"/>
  <c r="H146" i="63"/>
  <c r="I146" i="63"/>
  <c r="J146" i="63"/>
  <c r="T15" i="18"/>
  <c r="K146" i="63"/>
  <c r="A148" i="63"/>
  <c r="B148" i="63"/>
  <c r="D148" i="63"/>
  <c r="G14" i="19"/>
  <c r="H14" i="19"/>
  <c r="I14" i="19"/>
  <c r="F15" i="19"/>
  <c r="G15" i="19"/>
  <c r="H15" i="19"/>
  <c r="I15" i="19"/>
  <c r="F16" i="19"/>
  <c r="G16" i="19"/>
  <c r="H16" i="19"/>
  <c r="I16" i="19"/>
  <c r="F17" i="19"/>
  <c r="G17" i="19"/>
  <c r="H17" i="19"/>
  <c r="I17" i="19"/>
  <c r="F18" i="19"/>
  <c r="G18" i="19"/>
  <c r="H18" i="19"/>
  <c r="I18" i="19"/>
  <c r="F19" i="19"/>
  <c r="G19" i="19"/>
  <c r="H19" i="19"/>
  <c r="I19" i="19"/>
  <c r="F20" i="19"/>
  <c r="G20" i="19"/>
  <c r="H20" i="19"/>
  <c r="I20" i="19"/>
  <c r="F21" i="19"/>
  <c r="G21" i="19"/>
  <c r="H21" i="19"/>
  <c r="I21" i="19"/>
  <c r="H22" i="19"/>
  <c r="I22" i="19"/>
  <c r="H23" i="19"/>
  <c r="I23" i="19"/>
  <c r="G11" i="19"/>
  <c r="J14" i="19"/>
  <c r="Q4" i="19"/>
  <c r="U4" i="19"/>
  <c r="G7" i="19"/>
  <c r="H7" i="19"/>
  <c r="I7" i="19"/>
  <c r="J7" i="19"/>
  <c r="O4" i="19"/>
  <c r="K7" i="19"/>
  <c r="P4" i="19"/>
  <c r="N4" i="19"/>
  <c r="E148" i="63"/>
  <c r="F148" i="63"/>
  <c r="G148" i="63"/>
  <c r="H148" i="63"/>
  <c r="I148" i="63"/>
  <c r="J148" i="63"/>
  <c r="T4" i="19"/>
  <c r="K148" i="63"/>
  <c r="B149" i="63"/>
  <c r="D149" i="63"/>
  <c r="J15" i="19"/>
  <c r="Q5" i="19"/>
  <c r="U5" i="19"/>
  <c r="O5" i="19"/>
  <c r="P5" i="19"/>
  <c r="N5" i="19"/>
  <c r="E149" i="63"/>
  <c r="F149" i="63"/>
  <c r="G149" i="63"/>
  <c r="H149" i="63"/>
  <c r="I149" i="63"/>
  <c r="J149" i="63"/>
  <c r="T5" i="19"/>
  <c r="K149" i="63"/>
  <c r="B150" i="63"/>
  <c r="D150" i="63"/>
  <c r="J16" i="19"/>
  <c r="Q6" i="19"/>
  <c r="U6" i="19"/>
  <c r="O6" i="19"/>
  <c r="P6" i="19"/>
  <c r="N6" i="19"/>
  <c r="E150" i="63"/>
  <c r="F150" i="63"/>
  <c r="G150" i="63"/>
  <c r="H150" i="63"/>
  <c r="I150" i="63"/>
  <c r="J150" i="63"/>
  <c r="T6" i="19"/>
  <c r="K150" i="63"/>
  <c r="B151" i="63"/>
  <c r="D151" i="63"/>
  <c r="J17" i="19"/>
  <c r="Q7" i="19"/>
  <c r="U7" i="19"/>
  <c r="F8" i="19"/>
  <c r="G8" i="19"/>
  <c r="H8" i="19"/>
  <c r="I8" i="19"/>
  <c r="J8" i="19"/>
  <c r="O7" i="19"/>
  <c r="K8" i="19"/>
  <c r="P7" i="19"/>
  <c r="N7" i="19"/>
  <c r="E151" i="63"/>
  <c r="F151" i="63"/>
  <c r="G151" i="63"/>
  <c r="H151" i="63"/>
  <c r="I151" i="63"/>
  <c r="J151" i="63"/>
  <c r="T7" i="19"/>
  <c r="K151" i="63"/>
  <c r="B152" i="63"/>
  <c r="D152" i="63"/>
  <c r="J18" i="19"/>
  <c r="Q8" i="19"/>
  <c r="U8" i="19"/>
  <c r="O8" i="19"/>
  <c r="P8" i="19"/>
  <c r="N8" i="19"/>
  <c r="E152" i="63"/>
  <c r="F152" i="63"/>
  <c r="G152" i="63"/>
  <c r="H152" i="63"/>
  <c r="I152" i="63"/>
  <c r="J152" i="63"/>
  <c r="T8" i="19"/>
  <c r="K152" i="63"/>
  <c r="B153" i="63"/>
  <c r="D153" i="63"/>
  <c r="J19" i="19"/>
  <c r="Q9" i="19"/>
  <c r="U9" i="19"/>
  <c r="O9" i="19"/>
  <c r="P9" i="19"/>
  <c r="N9" i="19"/>
  <c r="E153" i="63"/>
  <c r="F153" i="63"/>
  <c r="G153" i="63"/>
  <c r="H153" i="63"/>
  <c r="I153" i="63"/>
  <c r="J153" i="63"/>
  <c r="T9" i="19"/>
  <c r="K153" i="63"/>
  <c r="B154" i="63"/>
  <c r="D154" i="63"/>
  <c r="J20" i="19"/>
  <c r="Q10" i="19"/>
  <c r="U10" i="19"/>
  <c r="O10" i="19"/>
  <c r="P10" i="19"/>
  <c r="N10" i="19"/>
  <c r="E154" i="63"/>
  <c r="F154" i="63"/>
  <c r="G154" i="63"/>
  <c r="H154" i="63"/>
  <c r="I154" i="63"/>
  <c r="J154" i="63"/>
  <c r="T10" i="19"/>
  <c r="K154" i="63"/>
  <c r="B155" i="63"/>
  <c r="D155" i="63"/>
  <c r="J21" i="19"/>
  <c r="Q11" i="19"/>
  <c r="U11" i="19"/>
  <c r="N11" i="19"/>
  <c r="E155" i="63"/>
  <c r="O11" i="19"/>
  <c r="F155" i="63"/>
  <c r="P11" i="19"/>
  <c r="G155" i="63"/>
  <c r="H155" i="63"/>
  <c r="I155" i="63"/>
  <c r="J155" i="63"/>
  <c r="T11" i="19"/>
  <c r="K155" i="63"/>
  <c r="B156" i="63"/>
  <c r="D156" i="63"/>
  <c r="J22" i="19"/>
  <c r="Q12" i="19"/>
  <c r="U12" i="19"/>
  <c r="N12" i="19"/>
  <c r="E156" i="63"/>
  <c r="O12" i="19"/>
  <c r="F156" i="63"/>
  <c r="P12" i="19"/>
  <c r="G156" i="63"/>
  <c r="H156" i="63"/>
  <c r="I156" i="63"/>
  <c r="J156" i="63"/>
  <c r="T12" i="19"/>
  <c r="K156" i="63"/>
  <c r="B157" i="63"/>
  <c r="D157" i="63"/>
  <c r="J23" i="19"/>
  <c r="Q13" i="19"/>
  <c r="U13" i="19"/>
  <c r="N13" i="19"/>
  <c r="E157" i="63"/>
  <c r="O13" i="19"/>
  <c r="F157" i="63"/>
  <c r="P13" i="19"/>
  <c r="G157" i="63"/>
  <c r="H157" i="63"/>
  <c r="I157" i="63"/>
  <c r="J157" i="63"/>
  <c r="T13" i="19"/>
  <c r="K157" i="63"/>
  <c r="B158" i="63"/>
  <c r="D158" i="63"/>
  <c r="J24" i="19"/>
  <c r="Q14" i="19"/>
  <c r="U14" i="19"/>
  <c r="N14" i="19"/>
  <c r="E158" i="63"/>
  <c r="O14" i="19"/>
  <c r="F158" i="63"/>
  <c r="P14" i="19"/>
  <c r="G158" i="63"/>
  <c r="H158" i="63"/>
  <c r="I158" i="63"/>
  <c r="J158" i="63"/>
  <c r="T14" i="19"/>
  <c r="K158" i="63"/>
  <c r="B159" i="63"/>
  <c r="D159" i="63"/>
  <c r="J25" i="19"/>
  <c r="Q15" i="19"/>
  <c r="U15" i="19"/>
  <c r="N15" i="19"/>
  <c r="E159" i="63"/>
  <c r="O15" i="19"/>
  <c r="F159" i="63"/>
  <c r="P15" i="19"/>
  <c r="G159" i="63"/>
  <c r="H159" i="63"/>
  <c r="I159" i="63"/>
  <c r="J159" i="63"/>
  <c r="T15" i="19"/>
  <c r="K159" i="63"/>
  <c r="A161" i="63"/>
  <c r="B161" i="63"/>
  <c r="D161" i="63"/>
  <c r="G14" i="20"/>
  <c r="H14" i="20"/>
  <c r="I14" i="20"/>
  <c r="F15" i="20"/>
  <c r="G15" i="20"/>
  <c r="H15" i="20"/>
  <c r="I15" i="20"/>
  <c r="F16" i="20"/>
  <c r="G16" i="20"/>
  <c r="H16" i="20"/>
  <c r="I16" i="20"/>
  <c r="F17" i="20"/>
  <c r="G17" i="20"/>
  <c r="H17" i="20"/>
  <c r="I17" i="20"/>
  <c r="F18" i="20"/>
  <c r="G18" i="20"/>
  <c r="H18" i="20"/>
  <c r="I18" i="20"/>
  <c r="F19" i="20"/>
  <c r="G19" i="20"/>
  <c r="H19" i="20"/>
  <c r="I19" i="20"/>
  <c r="F20" i="20"/>
  <c r="G20" i="20"/>
  <c r="H20" i="20"/>
  <c r="I20" i="20"/>
  <c r="F21" i="20"/>
  <c r="G21" i="20"/>
  <c r="H21" i="20"/>
  <c r="I21" i="20"/>
  <c r="F22" i="20"/>
  <c r="G22" i="20"/>
  <c r="H22" i="20"/>
  <c r="I22" i="20"/>
  <c r="H23" i="20"/>
  <c r="I23" i="20"/>
  <c r="G11" i="20"/>
  <c r="J14" i="20"/>
  <c r="Q4" i="20"/>
  <c r="U4" i="20"/>
  <c r="G7" i="20"/>
  <c r="H7" i="20"/>
  <c r="I7" i="20"/>
  <c r="J7" i="20"/>
  <c r="O4" i="20"/>
  <c r="K7" i="20"/>
  <c r="P4" i="20"/>
  <c r="N4" i="20"/>
  <c r="E161" i="63"/>
  <c r="F161" i="63"/>
  <c r="G161" i="63"/>
  <c r="H161" i="63"/>
  <c r="I161" i="63"/>
  <c r="J161" i="63"/>
  <c r="T4" i="20"/>
  <c r="K161" i="63"/>
  <c r="B162" i="63"/>
  <c r="D162" i="63"/>
  <c r="J15" i="20"/>
  <c r="Q5" i="20"/>
  <c r="U5" i="20"/>
  <c r="O5" i="20"/>
  <c r="P5" i="20"/>
  <c r="N5" i="20"/>
  <c r="E162" i="63"/>
  <c r="F162" i="63"/>
  <c r="G162" i="63"/>
  <c r="H162" i="63"/>
  <c r="I162" i="63"/>
  <c r="J162" i="63"/>
  <c r="T5" i="20"/>
  <c r="K162" i="63"/>
  <c r="B163" i="63"/>
  <c r="D163" i="63"/>
  <c r="J16" i="20"/>
  <c r="Q6" i="20"/>
  <c r="U6" i="20"/>
  <c r="O6" i="20"/>
  <c r="P6" i="20"/>
  <c r="N6" i="20"/>
  <c r="E163" i="63"/>
  <c r="F163" i="63"/>
  <c r="G163" i="63"/>
  <c r="H163" i="63"/>
  <c r="I163" i="63"/>
  <c r="J163" i="63"/>
  <c r="T6" i="20"/>
  <c r="K163" i="63"/>
  <c r="B164" i="63"/>
  <c r="D164" i="63"/>
  <c r="J17" i="20"/>
  <c r="Q7" i="20"/>
  <c r="U7" i="20"/>
  <c r="O7" i="20"/>
  <c r="P7" i="20"/>
  <c r="N7" i="20"/>
  <c r="E164" i="63"/>
  <c r="F164" i="63"/>
  <c r="G164" i="63"/>
  <c r="H164" i="63"/>
  <c r="I164" i="63"/>
  <c r="J164" i="63"/>
  <c r="T7" i="20"/>
  <c r="K164" i="63"/>
  <c r="B165" i="63"/>
  <c r="D165" i="63"/>
  <c r="J18" i="20"/>
  <c r="Q8" i="20"/>
  <c r="U8" i="20"/>
  <c r="O8" i="20"/>
  <c r="P8" i="20"/>
  <c r="N8" i="20"/>
  <c r="E165" i="63"/>
  <c r="F165" i="63"/>
  <c r="G165" i="63"/>
  <c r="H165" i="63"/>
  <c r="I165" i="63"/>
  <c r="J165" i="63"/>
  <c r="T8" i="20"/>
  <c r="K165" i="63"/>
  <c r="B166" i="63"/>
  <c r="D166" i="63"/>
  <c r="J19" i="20"/>
  <c r="Q9" i="20"/>
  <c r="U9" i="20"/>
  <c r="O9" i="20"/>
  <c r="P9" i="20"/>
  <c r="N9" i="20"/>
  <c r="E166" i="63"/>
  <c r="F166" i="63"/>
  <c r="G166" i="63"/>
  <c r="H166" i="63"/>
  <c r="I166" i="63"/>
  <c r="J166" i="63"/>
  <c r="T9" i="20"/>
  <c r="K166" i="63"/>
  <c r="B167" i="63"/>
  <c r="D167" i="63"/>
  <c r="J20" i="20"/>
  <c r="Q10" i="20"/>
  <c r="U10" i="20"/>
  <c r="F8" i="20"/>
  <c r="G8" i="20"/>
  <c r="H8" i="20"/>
  <c r="I8" i="20"/>
  <c r="J8" i="20"/>
  <c r="O10" i="20"/>
  <c r="K8" i="20"/>
  <c r="P10" i="20"/>
  <c r="N10" i="20"/>
  <c r="E167" i="63"/>
  <c r="F167" i="63"/>
  <c r="G167" i="63"/>
  <c r="H167" i="63"/>
  <c r="I167" i="63"/>
  <c r="J167" i="63"/>
  <c r="T10" i="20"/>
  <c r="K167" i="63"/>
  <c r="B168" i="63"/>
  <c r="D168" i="63"/>
  <c r="J21" i="20"/>
  <c r="Q11" i="20"/>
  <c r="U11" i="20"/>
  <c r="O11" i="20"/>
  <c r="P11" i="20"/>
  <c r="N11" i="20"/>
  <c r="E168" i="63"/>
  <c r="F168" i="63"/>
  <c r="G168" i="63"/>
  <c r="H168" i="63"/>
  <c r="I168" i="63"/>
  <c r="J168" i="63"/>
  <c r="T11" i="20"/>
  <c r="K168" i="63"/>
  <c r="B169" i="63"/>
  <c r="D169" i="63"/>
  <c r="J22" i="20"/>
  <c r="Q12" i="20"/>
  <c r="U12" i="20"/>
  <c r="O12" i="20"/>
  <c r="P12" i="20"/>
  <c r="N12" i="20"/>
  <c r="E169" i="63"/>
  <c r="F169" i="63"/>
  <c r="G169" i="63"/>
  <c r="H169" i="63"/>
  <c r="I169" i="63"/>
  <c r="J169" i="63"/>
  <c r="T12" i="20"/>
  <c r="K169" i="63"/>
  <c r="B170" i="63"/>
  <c r="D170" i="63"/>
  <c r="J23" i="20"/>
  <c r="Q13" i="20"/>
  <c r="U13" i="20"/>
  <c r="O13" i="20"/>
  <c r="P13" i="20"/>
  <c r="N13" i="20"/>
  <c r="E170" i="63"/>
  <c r="F170" i="63"/>
  <c r="G170" i="63"/>
  <c r="H170" i="63"/>
  <c r="I170" i="63"/>
  <c r="J170" i="63"/>
  <c r="T13" i="20"/>
  <c r="K170" i="63"/>
  <c r="B171" i="63"/>
  <c r="D171" i="63"/>
  <c r="J24" i="20"/>
  <c r="Q14" i="20"/>
  <c r="U14" i="20"/>
  <c r="N14" i="20"/>
  <c r="E171" i="63"/>
  <c r="O14" i="20"/>
  <c r="F171" i="63"/>
  <c r="P14" i="20"/>
  <c r="G171" i="63"/>
  <c r="H171" i="63"/>
  <c r="I171" i="63"/>
  <c r="J171" i="63"/>
  <c r="T14" i="20"/>
  <c r="K171" i="63"/>
  <c r="B172" i="63"/>
  <c r="D172" i="63"/>
  <c r="J25" i="20"/>
  <c r="Q15" i="20"/>
  <c r="U15" i="20"/>
  <c r="N15" i="20"/>
  <c r="E172" i="63"/>
  <c r="O15" i="20"/>
  <c r="F172" i="63"/>
  <c r="P15" i="20"/>
  <c r="G172" i="63"/>
  <c r="H172" i="63"/>
  <c r="I172" i="63"/>
  <c r="J172" i="63"/>
  <c r="T15" i="20"/>
  <c r="K172" i="63"/>
  <c r="A174" i="63"/>
  <c r="B174" i="63"/>
  <c r="D174" i="63"/>
  <c r="G14" i="21"/>
  <c r="H14" i="21"/>
  <c r="I14" i="21"/>
  <c r="F15" i="21"/>
  <c r="G15" i="21"/>
  <c r="H15" i="21"/>
  <c r="I15" i="21"/>
  <c r="F16" i="21"/>
  <c r="G16" i="21"/>
  <c r="H16" i="21"/>
  <c r="I16" i="21"/>
  <c r="F17" i="21"/>
  <c r="G17" i="21"/>
  <c r="H17" i="21"/>
  <c r="I17" i="21"/>
  <c r="F18" i="21"/>
  <c r="G18" i="21"/>
  <c r="H18" i="21"/>
  <c r="I18" i="21"/>
  <c r="F19" i="21"/>
  <c r="G19" i="21"/>
  <c r="H19" i="21"/>
  <c r="I19" i="21"/>
  <c r="F20" i="21"/>
  <c r="G20" i="21"/>
  <c r="H20" i="21"/>
  <c r="I20" i="21"/>
  <c r="F21" i="21"/>
  <c r="G21" i="21"/>
  <c r="H21" i="21"/>
  <c r="I21" i="21"/>
  <c r="H22" i="21"/>
  <c r="I22" i="21"/>
  <c r="H23" i="21"/>
  <c r="I23" i="21"/>
  <c r="G11" i="21"/>
  <c r="J14" i="21"/>
  <c r="Q4" i="21"/>
  <c r="U4" i="21"/>
  <c r="G7" i="21"/>
  <c r="H7" i="21"/>
  <c r="I7" i="21"/>
  <c r="J7" i="21"/>
  <c r="O4" i="21"/>
  <c r="K7" i="21"/>
  <c r="P4" i="21"/>
  <c r="N4" i="21"/>
  <c r="E174" i="63"/>
  <c r="F174" i="63"/>
  <c r="G174" i="63"/>
  <c r="H174" i="63"/>
  <c r="I174" i="63"/>
  <c r="J174" i="63"/>
  <c r="T4" i="21"/>
  <c r="K174" i="63"/>
  <c r="B175" i="63"/>
  <c r="D175" i="63"/>
  <c r="J15" i="21"/>
  <c r="Q5" i="21"/>
  <c r="U5" i="21"/>
  <c r="O5" i="21"/>
  <c r="P5" i="21"/>
  <c r="N5" i="21"/>
  <c r="E175" i="63"/>
  <c r="F175" i="63"/>
  <c r="G175" i="63"/>
  <c r="H175" i="63"/>
  <c r="I175" i="63"/>
  <c r="J175" i="63"/>
  <c r="T5" i="21"/>
  <c r="K175" i="63"/>
  <c r="B176" i="63"/>
  <c r="D176" i="63"/>
  <c r="J16" i="21"/>
  <c r="Q6" i="21"/>
  <c r="U6" i="21"/>
  <c r="O6" i="21"/>
  <c r="P6" i="21"/>
  <c r="N6" i="21"/>
  <c r="E176" i="63"/>
  <c r="F176" i="63"/>
  <c r="G176" i="63"/>
  <c r="H176" i="63"/>
  <c r="I176" i="63"/>
  <c r="J176" i="63"/>
  <c r="T6" i="21"/>
  <c r="K176" i="63"/>
  <c r="B177" i="63"/>
  <c r="D177" i="63"/>
  <c r="J17" i="21"/>
  <c r="Q7" i="21"/>
  <c r="U7" i="21"/>
  <c r="F8" i="21"/>
  <c r="G8" i="21"/>
  <c r="H8" i="21"/>
  <c r="I8" i="21"/>
  <c r="J8" i="21"/>
  <c r="O7" i="21"/>
  <c r="K8" i="21"/>
  <c r="P7" i="21"/>
  <c r="N7" i="21"/>
  <c r="E177" i="63"/>
  <c r="F177" i="63"/>
  <c r="G177" i="63"/>
  <c r="H177" i="63"/>
  <c r="I177" i="63"/>
  <c r="J177" i="63"/>
  <c r="T7" i="21"/>
  <c r="K177" i="63"/>
  <c r="B178" i="63"/>
  <c r="D178" i="63"/>
  <c r="J18" i="21"/>
  <c r="Q8" i="21"/>
  <c r="U8" i="21"/>
  <c r="O8" i="21"/>
  <c r="P8" i="21"/>
  <c r="N8" i="21"/>
  <c r="E178" i="63"/>
  <c r="F178" i="63"/>
  <c r="G178" i="63"/>
  <c r="H178" i="63"/>
  <c r="I178" i="63"/>
  <c r="J178" i="63"/>
  <c r="T8" i="21"/>
  <c r="K178" i="63"/>
  <c r="B179" i="63"/>
  <c r="D179" i="63"/>
  <c r="J19" i="21"/>
  <c r="Q9" i="21"/>
  <c r="U9" i="21"/>
  <c r="O9" i="21"/>
  <c r="P9" i="21"/>
  <c r="N9" i="21"/>
  <c r="E179" i="63"/>
  <c r="F179" i="63"/>
  <c r="G179" i="63"/>
  <c r="H179" i="63"/>
  <c r="I179" i="63"/>
  <c r="J179" i="63"/>
  <c r="T9" i="21"/>
  <c r="K179" i="63"/>
  <c r="B180" i="63"/>
  <c r="D180" i="63"/>
  <c r="J20" i="21"/>
  <c r="Q10" i="21"/>
  <c r="U10" i="21"/>
  <c r="O10" i="21"/>
  <c r="P10" i="21"/>
  <c r="N10" i="21"/>
  <c r="E180" i="63"/>
  <c r="F180" i="63"/>
  <c r="G180" i="63"/>
  <c r="H180" i="63"/>
  <c r="I180" i="63"/>
  <c r="J180" i="63"/>
  <c r="T10" i="21"/>
  <c r="K180" i="63"/>
  <c r="B181" i="63"/>
  <c r="D181" i="63"/>
  <c r="J21" i="21"/>
  <c r="Q11" i="21"/>
  <c r="U11" i="21"/>
  <c r="N11" i="21"/>
  <c r="E181" i="63"/>
  <c r="O11" i="21"/>
  <c r="F181" i="63"/>
  <c r="P11" i="21"/>
  <c r="G181" i="63"/>
  <c r="H181" i="63"/>
  <c r="I181" i="63"/>
  <c r="J181" i="63"/>
  <c r="T11" i="21"/>
  <c r="K181" i="63"/>
  <c r="B182" i="63"/>
  <c r="D182" i="63"/>
  <c r="J22" i="21"/>
  <c r="Q12" i="21"/>
  <c r="U12" i="21"/>
  <c r="N12" i="21"/>
  <c r="E182" i="63"/>
  <c r="O12" i="21"/>
  <c r="F182" i="63"/>
  <c r="P12" i="21"/>
  <c r="G182" i="63"/>
  <c r="H182" i="63"/>
  <c r="I182" i="63"/>
  <c r="J182" i="63"/>
  <c r="T12" i="21"/>
  <c r="K182" i="63"/>
  <c r="B183" i="63"/>
  <c r="D183" i="63"/>
  <c r="J23" i="21"/>
  <c r="Q13" i="21"/>
  <c r="U13" i="21"/>
  <c r="N13" i="21"/>
  <c r="E183" i="63"/>
  <c r="O13" i="21"/>
  <c r="F183" i="63"/>
  <c r="P13" i="21"/>
  <c r="G183" i="63"/>
  <c r="H183" i="63"/>
  <c r="I183" i="63"/>
  <c r="J183" i="63"/>
  <c r="T13" i="21"/>
  <c r="K183" i="63"/>
  <c r="B184" i="63"/>
  <c r="D184" i="63"/>
  <c r="J24" i="21"/>
  <c r="Q14" i="21"/>
  <c r="U14" i="21"/>
  <c r="N14" i="21"/>
  <c r="E184" i="63"/>
  <c r="O14" i="21"/>
  <c r="F184" i="63"/>
  <c r="P14" i="21"/>
  <c r="G184" i="63"/>
  <c r="H184" i="63"/>
  <c r="I184" i="63"/>
  <c r="J184" i="63"/>
  <c r="T14" i="21"/>
  <c r="K184" i="63"/>
  <c r="B185" i="63"/>
  <c r="D185" i="63"/>
  <c r="J25" i="21"/>
  <c r="Q15" i="21"/>
  <c r="U15" i="21"/>
  <c r="N15" i="21"/>
  <c r="E185" i="63"/>
  <c r="O15" i="21"/>
  <c r="F185" i="63"/>
  <c r="P15" i="21"/>
  <c r="G185" i="63"/>
  <c r="H185" i="63"/>
  <c r="I185" i="63"/>
  <c r="J185" i="63"/>
  <c r="T15" i="21"/>
  <c r="K185" i="63"/>
  <c r="A187" i="63"/>
  <c r="B187" i="63"/>
  <c r="D187" i="63"/>
  <c r="G14" i="22"/>
  <c r="H14" i="22"/>
  <c r="I14" i="22"/>
  <c r="F15" i="22"/>
  <c r="G15" i="22"/>
  <c r="H15" i="22"/>
  <c r="I15" i="22"/>
  <c r="F16" i="22"/>
  <c r="G16" i="22"/>
  <c r="H16" i="22"/>
  <c r="I16" i="22"/>
  <c r="H17" i="22"/>
  <c r="I17" i="22"/>
  <c r="H18" i="22"/>
  <c r="I18" i="22"/>
  <c r="H19" i="22"/>
  <c r="I19" i="22"/>
  <c r="H20" i="22"/>
  <c r="I20" i="22"/>
  <c r="H21" i="22"/>
  <c r="I21" i="22"/>
  <c r="H22" i="22"/>
  <c r="I22" i="22"/>
  <c r="H23" i="22"/>
  <c r="I23" i="22"/>
  <c r="G11" i="22"/>
  <c r="J14" i="22"/>
  <c r="Q4" i="22"/>
  <c r="U4" i="22"/>
  <c r="G7" i="22"/>
  <c r="H7" i="22"/>
  <c r="I7" i="22"/>
  <c r="J7" i="22"/>
  <c r="O4" i="22"/>
  <c r="K7" i="22"/>
  <c r="P4" i="22"/>
  <c r="N4" i="22"/>
  <c r="E187" i="63"/>
  <c r="F187" i="63"/>
  <c r="G187" i="63"/>
  <c r="H187" i="63"/>
  <c r="I187" i="63"/>
  <c r="J187" i="63"/>
  <c r="T4" i="22"/>
  <c r="K187" i="63"/>
  <c r="B188" i="63"/>
  <c r="D188" i="63"/>
  <c r="J15" i="22"/>
  <c r="Q5" i="22"/>
  <c r="U5" i="22"/>
  <c r="F8" i="22"/>
  <c r="G8" i="22"/>
  <c r="H8" i="22"/>
  <c r="I8" i="22"/>
  <c r="J8" i="22"/>
  <c r="O5" i="22"/>
  <c r="K8" i="22"/>
  <c r="P5" i="22"/>
  <c r="N5" i="22"/>
  <c r="E188" i="63"/>
  <c r="F188" i="63"/>
  <c r="G188" i="63"/>
  <c r="H188" i="63"/>
  <c r="I188" i="63"/>
  <c r="J188" i="63"/>
  <c r="T5" i="22"/>
  <c r="K188" i="63"/>
  <c r="B189" i="63"/>
  <c r="D189" i="63"/>
  <c r="J16" i="22"/>
  <c r="Q6" i="22"/>
  <c r="U6" i="22"/>
  <c r="N6" i="22"/>
  <c r="E189" i="63"/>
  <c r="O6" i="22"/>
  <c r="F189" i="63"/>
  <c r="P6" i="22"/>
  <c r="G189" i="63"/>
  <c r="H189" i="63"/>
  <c r="I189" i="63"/>
  <c r="J189" i="63"/>
  <c r="T6" i="22"/>
  <c r="K189" i="63"/>
  <c r="B190" i="63"/>
  <c r="D190" i="63"/>
  <c r="J17" i="22"/>
  <c r="Q7" i="22"/>
  <c r="U7" i="22"/>
  <c r="N7" i="22"/>
  <c r="E190" i="63"/>
  <c r="O7" i="22"/>
  <c r="F190" i="63"/>
  <c r="P7" i="22"/>
  <c r="G190" i="63"/>
  <c r="H190" i="63"/>
  <c r="I190" i="63"/>
  <c r="J190" i="63"/>
  <c r="T7" i="22"/>
  <c r="K190" i="63"/>
  <c r="B191" i="63"/>
  <c r="D191" i="63"/>
  <c r="J18" i="22"/>
  <c r="Q8" i="22"/>
  <c r="U8" i="22"/>
  <c r="N8" i="22"/>
  <c r="E191" i="63"/>
  <c r="O8" i="22"/>
  <c r="F191" i="63"/>
  <c r="P8" i="22"/>
  <c r="G191" i="63"/>
  <c r="H191" i="63"/>
  <c r="I191" i="63"/>
  <c r="J191" i="63"/>
  <c r="T8" i="22"/>
  <c r="K191" i="63"/>
  <c r="B192" i="63"/>
  <c r="D192" i="63"/>
  <c r="J19" i="22"/>
  <c r="Q9" i="22"/>
  <c r="U9" i="22"/>
  <c r="N9" i="22"/>
  <c r="E192" i="63"/>
  <c r="O9" i="22"/>
  <c r="F192" i="63"/>
  <c r="P9" i="22"/>
  <c r="G192" i="63"/>
  <c r="H192" i="63"/>
  <c r="I192" i="63"/>
  <c r="J192" i="63"/>
  <c r="T9" i="22"/>
  <c r="K192" i="63"/>
  <c r="B193" i="63"/>
  <c r="D193" i="63"/>
  <c r="J20" i="22"/>
  <c r="Q10" i="22"/>
  <c r="U10" i="22"/>
  <c r="N10" i="22"/>
  <c r="E193" i="63"/>
  <c r="O10" i="22"/>
  <c r="F193" i="63"/>
  <c r="P10" i="22"/>
  <c r="G193" i="63"/>
  <c r="H193" i="63"/>
  <c r="I193" i="63"/>
  <c r="J193" i="63"/>
  <c r="T10" i="22"/>
  <c r="K193" i="63"/>
  <c r="B194" i="63"/>
  <c r="D194" i="63"/>
  <c r="J21" i="22"/>
  <c r="Q11" i="22"/>
  <c r="U11" i="22"/>
  <c r="N11" i="22"/>
  <c r="E194" i="63"/>
  <c r="O11" i="22"/>
  <c r="F194" i="63"/>
  <c r="P11" i="22"/>
  <c r="G194" i="63"/>
  <c r="H194" i="63"/>
  <c r="I194" i="63"/>
  <c r="J194" i="63"/>
  <c r="T11" i="22"/>
  <c r="K194" i="63"/>
  <c r="B195" i="63"/>
  <c r="D195" i="63"/>
  <c r="J22" i="22"/>
  <c r="Q12" i="22"/>
  <c r="U12" i="22"/>
  <c r="N12" i="22"/>
  <c r="E195" i="63"/>
  <c r="O12" i="22"/>
  <c r="F195" i="63"/>
  <c r="P12" i="22"/>
  <c r="G195" i="63"/>
  <c r="H195" i="63"/>
  <c r="I195" i="63"/>
  <c r="J195" i="63"/>
  <c r="T12" i="22"/>
  <c r="K195" i="63"/>
  <c r="B196" i="63"/>
  <c r="D196" i="63"/>
  <c r="J23" i="22"/>
  <c r="Q13" i="22"/>
  <c r="U13" i="22"/>
  <c r="N13" i="22"/>
  <c r="E196" i="63"/>
  <c r="O13" i="22"/>
  <c r="F196" i="63"/>
  <c r="P13" i="22"/>
  <c r="G196" i="63"/>
  <c r="H196" i="63"/>
  <c r="I196" i="63"/>
  <c r="J196" i="63"/>
  <c r="T13" i="22"/>
  <c r="K196" i="63"/>
  <c r="B197" i="63"/>
  <c r="D197" i="63"/>
  <c r="J24" i="22"/>
  <c r="Q14" i="22"/>
  <c r="U14" i="22"/>
  <c r="N14" i="22"/>
  <c r="E197" i="63"/>
  <c r="O14" i="22"/>
  <c r="F197" i="63"/>
  <c r="P14" i="22"/>
  <c r="G197" i="63"/>
  <c r="H197" i="63"/>
  <c r="I197" i="63"/>
  <c r="J197" i="63"/>
  <c r="T14" i="22"/>
  <c r="K197" i="63"/>
  <c r="B198" i="63"/>
  <c r="D198" i="63"/>
  <c r="J25" i="22"/>
  <c r="Q15" i="22"/>
  <c r="U15" i="22"/>
  <c r="N15" i="22"/>
  <c r="E198" i="63"/>
  <c r="O15" i="22"/>
  <c r="F198" i="63"/>
  <c r="P15" i="22"/>
  <c r="G198" i="63"/>
  <c r="H198" i="63"/>
  <c r="I198" i="63"/>
  <c r="J198" i="63"/>
  <c r="T15" i="22"/>
  <c r="K198" i="63"/>
  <c r="A200" i="63"/>
  <c r="B200" i="63"/>
  <c r="D200" i="63"/>
  <c r="G14" i="23"/>
  <c r="H14" i="23"/>
  <c r="I14" i="23"/>
  <c r="F15" i="23"/>
  <c r="G15" i="23"/>
  <c r="H15" i="23"/>
  <c r="I15" i="23"/>
  <c r="F16" i="23"/>
  <c r="G16" i="23"/>
  <c r="H16" i="23"/>
  <c r="I16" i="23"/>
  <c r="F17" i="23"/>
  <c r="G17" i="23"/>
  <c r="H17" i="23"/>
  <c r="I17" i="23"/>
  <c r="F18" i="23"/>
  <c r="G18" i="23"/>
  <c r="H18" i="23"/>
  <c r="I18" i="23"/>
  <c r="H19" i="23"/>
  <c r="I19" i="23"/>
  <c r="H20" i="23"/>
  <c r="I20" i="23"/>
  <c r="H21" i="23"/>
  <c r="I21" i="23"/>
  <c r="H22" i="23"/>
  <c r="I22" i="23"/>
  <c r="H23" i="23"/>
  <c r="I23" i="23"/>
  <c r="G11" i="23"/>
  <c r="J14" i="23"/>
  <c r="Q4" i="23"/>
  <c r="U4" i="23"/>
  <c r="G7" i="23"/>
  <c r="H7" i="23"/>
  <c r="I7" i="23"/>
  <c r="J7" i="23"/>
  <c r="O4" i="23"/>
  <c r="K7" i="23"/>
  <c r="P4" i="23"/>
  <c r="N4" i="23"/>
  <c r="E200" i="63"/>
  <c r="F200" i="63"/>
  <c r="G200" i="63"/>
  <c r="H200" i="63"/>
  <c r="I200" i="63"/>
  <c r="J200" i="63"/>
  <c r="T4" i="23"/>
  <c r="K200" i="63"/>
  <c r="B201" i="63"/>
  <c r="D201" i="63"/>
  <c r="J15" i="23"/>
  <c r="Q5" i="23"/>
  <c r="U5" i="23"/>
  <c r="O5" i="23"/>
  <c r="P5" i="23"/>
  <c r="N5" i="23"/>
  <c r="E201" i="63"/>
  <c r="F201" i="63"/>
  <c r="G201" i="63"/>
  <c r="H201" i="63"/>
  <c r="I201" i="63"/>
  <c r="J201" i="63"/>
  <c r="T5" i="23"/>
  <c r="K201" i="63"/>
  <c r="B202" i="63"/>
  <c r="D202" i="63"/>
  <c r="J16" i="23"/>
  <c r="Q6" i="23"/>
  <c r="U6" i="23"/>
  <c r="O6" i="23"/>
  <c r="P6" i="23"/>
  <c r="N6" i="23"/>
  <c r="E202" i="63"/>
  <c r="F202" i="63"/>
  <c r="G202" i="63"/>
  <c r="H202" i="63"/>
  <c r="I202" i="63"/>
  <c r="J202" i="63"/>
  <c r="T6" i="23"/>
  <c r="K202" i="63"/>
  <c r="B203" i="63"/>
  <c r="D203" i="63"/>
  <c r="J17" i="23"/>
  <c r="Q7" i="23"/>
  <c r="U7" i="23"/>
  <c r="F8" i="23"/>
  <c r="G8" i="23"/>
  <c r="H8" i="23"/>
  <c r="I8" i="23"/>
  <c r="J8" i="23"/>
  <c r="O7" i="23"/>
  <c r="K8" i="23"/>
  <c r="P7" i="23"/>
  <c r="N7" i="23"/>
  <c r="E203" i="63"/>
  <c r="F203" i="63"/>
  <c r="G203" i="63"/>
  <c r="H203" i="63"/>
  <c r="I203" i="63"/>
  <c r="J203" i="63"/>
  <c r="T7" i="23"/>
  <c r="K203" i="63"/>
  <c r="B204" i="63"/>
  <c r="D204" i="63"/>
  <c r="J18" i="23"/>
  <c r="Q8" i="23"/>
  <c r="U8" i="23"/>
  <c r="N8" i="23"/>
  <c r="E204" i="63"/>
  <c r="O8" i="23"/>
  <c r="F204" i="63"/>
  <c r="P8" i="23"/>
  <c r="G204" i="63"/>
  <c r="H204" i="63"/>
  <c r="I204" i="63"/>
  <c r="J204" i="63"/>
  <c r="T8" i="23"/>
  <c r="K204" i="63"/>
  <c r="B205" i="63"/>
  <c r="D205" i="63"/>
  <c r="J19" i="23"/>
  <c r="Q9" i="23"/>
  <c r="U9" i="23"/>
  <c r="N9" i="23"/>
  <c r="E205" i="63"/>
  <c r="O9" i="23"/>
  <c r="F205" i="63"/>
  <c r="P9" i="23"/>
  <c r="G205" i="63"/>
  <c r="H205" i="63"/>
  <c r="I205" i="63"/>
  <c r="J205" i="63"/>
  <c r="T9" i="23"/>
  <c r="K205" i="63"/>
  <c r="B206" i="63"/>
  <c r="D206" i="63"/>
  <c r="J20" i="23"/>
  <c r="Q10" i="23"/>
  <c r="U10" i="23"/>
  <c r="N10" i="23"/>
  <c r="E206" i="63"/>
  <c r="O10" i="23"/>
  <c r="F206" i="63"/>
  <c r="P10" i="23"/>
  <c r="G206" i="63"/>
  <c r="H206" i="63"/>
  <c r="I206" i="63"/>
  <c r="J206" i="63"/>
  <c r="T10" i="23"/>
  <c r="K206" i="63"/>
  <c r="B207" i="63"/>
  <c r="D207" i="63"/>
  <c r="J21" i="23"/>
  <c r="Q11" i="23"/>
  <c r="U11" i="23"/>
  <c r="N11" i="23"/>
  <c r="E207" i="63"/>
  <c r="O11" i="23"/>
  <c r="F207" i="63"/>
  <c r="P11" i="23"/>
  <c r="G207" i="63"/>
  <c r="H207" i="63"/>
  <c r="I207" i="63"/>
  <c r="J207" i="63"/>
  <c r="T11" i="23"/>
  <c r="K207" i="63"/>
  <c r="B208" i="63"/>
  <c r="D208" i="63"/>
  <c r="J22" i="23"/>
  <c r="Q12" i="23"/>
  <c r="U12" i="23"/>
  <c r="N12" i="23"/>
  <c r="E208" i="63"/>
  <c r="O12" i="23"/>
  <c r="F208" i="63"/>
  <c r="P12" i="23"/>
  <c r="G208" i="63"/>
  <c r="H208" i="63"/>
  <c r="I208" i="63"/>
  <c r="J208" i="63"/>
  <c r="T12" i="23"/>
  <c r="K208" i="63"/>
  <c r="B209" i="63"/>
  <c r="D209" i="63"/>
  <c r="J23" i="23"/>
  <c r="Q13" i="23"/>
  <c r="U13" i="23"/>
  <c r="N13" i="23"/>
  <c r="E209" i="63"/>
  <c r="O13" i="23"/>
  <c r="F209" i="63"/>
  <c r="P13" i="23"/>
  <c r="G209" i="63"/>
  <c r="H209" i="63"/>
  <c r="I209" i="63"/>
  <c r="J209" i="63"/>
  <c r="T13" i="23"/>
  <c r="K209" i="63"/>
  <c r="B210" i="63"/>
  <c r="D210" i="63"/>
  <c r="J24" i="23"/>
  <c r="Q14" i="23"/>
  <c r="U14" i="23"/>
  <c r="N14" i="23"/>
  <c r="E210" i="63"/>
  <c r="O14" i="23"/>
  <c r="F210" i="63"/>
  <c r="P14" i="23"/>
  <c r="G210" i="63"/>
  <c r="H210" i="63"/>
  <c r="I210" i="63"/>
  <c r="J210" i="63"/>
  <c r="T14" i="23"/>
  <c r="K210" i="63"/>
  <c r="B211" i="63"/>
  <c r="D211" i="63"/>
  <c r="J25" i="23"/>
  <c r="Q15" i="23"/>
  <c r="U15" i="23"/>
  <c r="N15" i="23"/>
  <c r="E211" i="63"/>
  <c r="O15" i="23"/>
  <c r="F211" i="63"/>
  <c r="P15" i="23"/>
  <c r="G211" i="63"/>
  <c r="H211" i="63"/>
  <c r="I211" i="63"/>
  <c r="J211" i="63"/>
  <c r="T15" i="23"/>
  <c r="K211" i="63"/>
  <c r="A213" i="63"/>
  <c r="B213" i="63"/>
  <c r="D213" i="63"/>
  <c r="G14" i="24"/>
  <c r="H14" i="24"/>
  <c r="I14" i="24"/>
  <c r="F15" i="24"/>
  <c r="G15" i="24"/>
  <c r="H15" i="24"/>
  <c r="I15" i="24"/>
  <c r="F16" i="24"/>
  <c r="G16" i="24"/>
  <c r="H16" i="24"/>
  <c r="I16" i="24"/>
  <c r="H17" i="24"/>
  <c r="I17" i="24"/>
  <c r="H18" i="24"/>
  <c r="I18" i="24"/>
  <c r="H19" i="24"/>
  <c r="I19" i="24"/>
  <c r="H20" i="24"/>
  <c r="I20" i="24"/>
  <c r="H21" i="24"/>
  <c r="I21" i="24"/>
  <c r="H22" i="24"/>
  <c r="I22" i="24"/>
  <c r="H23" i="24"/>
  <c r="I23" i="24"/>
  <c r="G11" i="24"/>
  <c r="J14" i="24"/>
  <c r="Q4" i="24"/>
  <c r="U4" i="24"/>
  <c r="G7" i="24"/>
  <c r="H7" i="24"/>
  <c r="I7" i="24"/>
  <c r="J7" i="24"/>
  <c r="O4" i="24"/>
  <c r="K7" i="24"/>
  <c r="P4" i="24"/>
  <c r="N4" i="24"/>
  <c r="E213" i="63"/>
  <c r="F213" i="63"/>
  <c r="G213" i="63"/>
  <c r="H213" i="63"/>
  <c r="I213" i="63"/>
  <c r="J213" i="63"/>
  <c r="T4" i="24"/>
  <c r="K213" i="63"/>
  <c r="B214" i="63"/>
  <c r="D214" i="63"/>
  <c r="J15" i="24"/>
  <c r="Q5" i="24"/>
  <c r="U5" i="24"/>
  <c r="F8" i="24"/>
  <c r="G8" i="24"/>
  <c r="H8" i="24"/>
  <c r="I8" i="24"/>
  <c r="J8" i="24"/>
  <c r="O5" i="24"/>
  <c r="K8" i="24"/>
  <c r="P5" i="24"/>
  <c r="N5" i="24"/>
  <c r="E214" i="63"/>
  <c r="F214" i="63"/>
  <c r="G214" i="63"/>
  <c r="H214" i="63"/>
  <c r="I214" i="63"/>
  <c r="J214" i="63"/>
  <c r="T5" i="24"/>
  <c r="K214" i="63"/>
  <c r="B215" i="63"/>
  <c r="D215" i="63"/>
  <c r="J16" i="24"/>
  <c r="Q6" i="24"/>
  <c r="U6" i="24"/>
  <c r="O6" i="24"/>
  <c r="P6" i="24"/>
  <c r="N6" i="24"/>
  <c r="E215" i="63"/>
  <c r="F215" i="63"/>
  <c r="G215" i="63"/>
  <c r="H215" i="63"/>
  <c r="I215" i="63"/>
  <c r="J215" i="63"/>
  <c r="T6" i="24"/>
  <c r="K215" i="63"/>
  <c r="B216" i="63"/>
  <c r="D216" i="63"/>
  <c r="J17" i="24"/>
  <c r="Q7" i="24"/>
  <c r="U7" i="24"/>
  <c r="O7" i="24"/>
  <c r="P7" i="24"/>
  <c r="N7" i="24"/>
  <c r="E216" i="63"/>
  <c r="F216" i="63"/>
  <c r="G216" i="63"/>
  <c r="H216" i="63"/>
  <c r="I216" i="63"/>
  <c r="J216" i="63"/>
  <c r="T7" i="24"/>
  <c r="K216" i="63"/>
  <c r="B217" i="63"/>
  <c r="D217" i="63"/>
  <c r="J18" i="24"/>
  <c r="Q8" i="24"/>
  <c r="U8" i="24"/>
  <c r="N8" i="24"/>
  <c r="E217" i="63"/>
  <c r="O8" i="24"/>
  <c r="F217" i="63"/>
  <c r="P8" i="24"/>
  <c r="G217" i="63"/>
  <c r="H217" i="63"/>
  <c r="I217" i="63"/>
  <c r="J217" i="63"/>
  <c r="T8" i="24"/>
  <c r="K217" i="63"/>
  <c r="B218" i="63"/>
  <c r="D218" i="63"/>
  <c r="J19" i="24"/>
  <c r="Q9" i="24"/>
  <c r="U9" i="24"/>
  <c r="N9" i="24"/>
  <c r="E218" i="63"/>
  <c r="O9" i="24"/>
  <c r="F218" i="63"/>
  <c r="P9" i="24"/>
  <c r="G218" i="63"/>
  <c r="H218" i="63"/>
  <c r="I218" i="63"/>
  <c r="J218" i="63"/>
  <c r="T9" i="24"/>
  <c r="K218" i="63"/>
  <c r="B219" i="63"/>
  <c r="D219" i="63"/>
  <c r="J20" i="24"/>
  <c r="Q10" i="24"/>
  <c r="U10" i="24"/>
  <c r="N10" i="24"/>
  <c r="E219" i="63"/>
  <c r="O10" i="24"/>
  <c r="F219" i="63"/>
  <c r="P10" i="24"/>
  <c r="G219" i="63"/>
  <c r="H219" i="63"/>
  <c r="I219" i="63"/>
  <c r="J219" i="63"/>
  <c r="T10" i="24"/>
  <c r="K219" i="63"/>
  <c r="B220" i="63"/>
  <c r="D220" i="63"/>
  <c r="J21" i="24"/>
  <c r="Q11" i="24"/>
  <c r="U11" i="24"/>
  <c r="N11" i="24"/>
  <c r="E220" i="63"/>
  <c r="O11" i="24"/>
  <c r="F220" i="63"/>
  <c r="P11" i="24"/>
  <c r="G220" i="63"/>
  <c r="H220" i="63"/>
  <c r="I220" i="63"/>
  <c r="J220" i="63"/>
  <c r="T11" i="24"/>
  <c r="K220" i="63"/>
  <c r="B221" i="63"/>
  <c r="D221" i="63"/>
  <c r="J22" i="24"/>
  <c r="Q12" i="24"/>
  <c r="U12" i="24"/>
  <c r="N12" i="24"/>
  <c r="E221" i="63"/>
  <c r="O12" i="24"/>
  <c r="F221" i="63"/>
  <c r="P12" i="24"/>
  <c r="G221" i="63"/>
  <c r="H221" i="63"/>
  <c r="I221" i="63"/>
  <c r="J221" i="63"/>
  <c r="T12" i="24"/>
  <c r="K221" i="63"/>
  <c r="B222" i="63"/>
  <c r="D222" i="63"/>
  <c r="J23" i="24"/>
  <c r="Q13" i="24"/>
  <c r="U13" i="24"/>
  <c r="N13" i="24"/>
  <c r="E222" i="63"/>
  <c r="O13" i="24"/>
  <c r="F222" i="63"/>
  <c r="P13" i="24"/>
  <c r="G222" i="63"/>
  <c r="H222" i="63"/>
  <c r="I222" i="63"/>
  <c r="J222" i="63"/>
  <c r="T13" i="24"/>
  <c r="K222" i="63"/>
  <c r="B223" i="63"/>
  <c r="D223" i="63"/>
  <c r="J24" i="24"/>
  <c r="Q14" i="24"/>
  <c r="U14" i="24"/>
  <c r="N14" i="24"/>
  <c r="E223" i="63"/>
  <c r="O14" i="24"/>
  <c r="F223" i="63"/>
  <c r="P14" i="24"/>
  <c r="G223" i="63"/>
  <c r="H223" i="63"/>
  <c r="I223" i="63"/>
  <c r="J223" i="63"/>
  <c r="T14" i="24"/>
  <c r="K223" i="63"/>
  <c r="B224" i="63"/>
  <c r="D224" i="63"/>
  <c r="J25" i="24"/>
  <c r="Q15" i="24"/>
  <c r="U15" i="24"/>
  <c r="N15" i="24"/>
  <c r="E224" i="63"/>
  <c r="O15" i="24"/>
  <c r="F224" i="63"/>
  <c r="P15" i="24"/>
  <c r="G224" i="63"/>
  <c r="H224" i="63"/>
  <c r="I224" i="63"/>
  <c r="J224" i="63"/>
  <c r="T15" i="24"/>
  <c r="K224" i="63"/>
  <c r="A226" i="63"/>
  <c r="B226" i="63"/>
  <c r="D226" i="63"/>
  <c r="G14" i="25"/>
  <c r="H14" i="25"/>
  <c r="I14" i="25"/>
  <c r="F15" i="25"/>
  <c r="G15" i="25"/>
  <c r="H15" i="25"/>
  <c r="I15" i="25"/>
  <c r="F16" i="25"/>
  <c r="G16" i="25"/>
  <c r="H16" i="25"/>
  <c r="I16" i="25"/>
  <c r="F17" i="25"/>
  <c r="G17" i="25"/>
  <c r="H17" i="25"/>
  <c r="I17" i="25"/>
  <c r="F18" i="25"/>
  <c r="G18" i="25"/>
  <c r="H18" i="25"/>
  <c r="I18" i="25"/>
  <c r="F19" i="25"/>
  <c r="G19" i="25"/>
  <c r="H19" i="25"/>
  <c r="I19" i="25"/>
  <c r="F20" i="25"/>
  <c r="G20" i="25"/>
  <c r="H20" i="25"/>
  <c r="I20" i="25"/>
  <c r="F21" i="25"/>
  <c r="G21" i="25"/>
  <c r="H21" i="25"/>
  <c r="I21" i="25"/>
  <c r="H22" i="25"/>
  <c r="I22" i="25"/>
  <c r="H23" i="25"/>
  <c r="I23" i="25"/>
  <c r="G11" i="25"/>
  <c r="J14" i="25"/>
  <c r="Q4" i="25"/>
  <c r="U4" i="25"/>
  <c r="G7" i="25"/>
  <c r="H7" i="25"/>
  <c r="I7" i="25"/>
  <c r="J7" i="25"/>
  <c r="O4" i="25"/>
  <c r="K7" i="25"/>
  <c r="P4" i="25"/>
  <c r="N4" i="25"/>
  <c r="E226" i="63"/>
  <c r="F226" i="63"/>
  <c r="G226" i="63"/>
  <c r="H226" i="63"/>
  <c r="I226" i="63"/>
  <c r="J226" i="63"/>
  <c r="T4" i="25"/>
  <c r="K226" i="63"/>
  <c r="B227" i="63"/>
  <c r="D227" i="63"/>
  <c r="J15" i="25"/>
  <c r="Q5" i="25"/>
  <c r="U5" i="25"/>
  <c r="O5" i="25"/>
  <c r="P5" i="25"/>
  <c r="N5" i="25"/>
  <c r="E227" i="63"/>
  <c r="F227" i="63"/>
  <c r="G227" i="63"/>
  <c r="H227" i="63"/>
  <c r="I227" i="63"/>
  <c r="J227" i="63"/>
  <c r="T5" i="25"/>
  <c r="K227" i="63"/>
  <c r="B228" i="63"/>
  <c r="D228" i="63"/>
  <c r="J16" i="25"/>
  <c r="Q6" i="25"/>
  <c r="U6" i="25"/>
  <c r="O6" i="25"/>
  <c r="P6" i="25"/>
  <c r="N6" i="25"/>
  <c r="E228" i="63"/>
  <c r="F228" i="63"/>
  <c r="G228" i="63"/>
  <c r="H228" i="63"/>
  <c r="I228" i="63"/>
  <c r="J228" i="63"/>
  <c r="T6" i="25"/>
  <c r="K228" i="63"/>
  <c r="B229" i="63"/>
  <c r="D229" i="63"/>
  <c r="J17" i="25"/>
  <c r="Q7" i="25"/>
  <c r="U7" i="25"/>
  <c r="O7" i="25"/>
  <c r="P7" i="25"/>
  <c r="N7" i="25"/>
  <c r="E229" i="63"/>
  <c r="F229" i="63"/>
  <c r="G229" i="63"/>
  <c r="H229" i="63"/>
  <c r="I229" i="63"/>
  <c r="J229" i="63"/>
  <c r="T7" i="25"/>
  <c r="K229" i="63"/>
  <c r="B230" i="63"/>
  <c r="D230" i="63"/>
  <c r="J18" i="25"/>
  <c r="Q8" i="25"/>
  <c r="U8" i="25"/>
  <c r="F8" i="25"/>
  <c r="G8" i="25"/>
  <c r="H8" i="25"/>
  <c r="I8" i="25"/>
  <c r="J8" i="25"/>
  <c r="O8" i="25"/>
  <c r="K8" i="25"/>
  <c r="P8" i="25"/>
  <c r="N8" i="25"/>
  <c r="E230" i="63"/>
  <c r="F230" i="63"/>
  <c r="G230" i="63"/>
  <c r="H230" i="63"/>
  <c r="I230" i="63"/>
  <c r="J230" i="63"/>
  <c r="T8" i="25"/>
  <c r="K230" i="63"/>
  <c r="B231" i="63"/>
  <c r="D231" i="63"/>
  <c r="J19" i="25"/>
  <c r="Q9" i="25"/>
  <c r="U9" i="25"/>
  <c r="O9" i="25"/>
  <c r="P9" i="25"/>
  <c r="N9" i="25"/>
  <c r="E231" i="63"/>
  <c r="F231" i="63"/>
  <c r="G231" i="63"/>
  <c r="H231" i="63"/>
  <c r="I231" i="63"/>
  <c r="J231" i="63"/>
  <c r="T9" i="25"/>
  <c r="K231" i="63"/>
  <c r="B232" i="63"/>
  <c r="D232" i="63"/>
  <c r="J20" i="25"/>
  <c r="Q10" i="25"/>
  <c r="U10" i="25"/>
  <c r="O10" i="25"/>
  <c r="P10" i="25"/>
  <c r="N10" i="25"/>
  <c r="E232" i="63"/>
  <c r="F232" i="63"/>
  <c r="G232" i="63"/>
  <c r="H232" i="63"/>
  <c r="I232" i="63"/>
  <c r="J232" i="63"/>
  <c r="T10" i="25"/>
  <c r="K232" i="63"/>
  <c r="B233" i="63"/>
  <c r="D233" i="63"/>
  <c r="J21" i="25"/>
  <c r="Q11" i="25"/>
  <c r="U11" i="25"/>
  <c r="N11" i="25"/>
  <c r="E233" i="63"/>
  <c r="O11" i="25"/>
  <c r="F233" i="63"/>
  <c r="P11" i="25"/>
  <c r="G233" i="63"/>
  <c r="H233" i="63"/>
  <c r="I233" i="63"/>
  <c r="J233" i="63"/>
  <c r="T11" i="25"/>
  <c r="K233" i="63"/>
  <c r="B234" i="63"/>
  <c r="D234" i="63"/>
  <c r="J22" i="25"/>
  <c r="Q12" i="25"/>
  <c r="U12" i="25"/>
  <c r="N12" i="25"/>
  <c r="E234" i="63"/>
  <c r="O12" i="25"/>
  <c r="F234" i="63"/>
  <c r="P12" i="25"/>
  <c r="G234" i="63"/>
  <c r="H234" i="63"/>
  <c r="I234" i="63"/>
  <c r="J234" i="63"/>
  <c r="T12" i="25"/>
  <c r="K234" i="63"/>
  <c r="B235" i="63"/>
  <c r="D235" i="63"/>
  <c r="J23" i="25"/>
  <c r="Q13" i="25"/>
  <c r="U13" i="25"/>
  <c r="N13" i="25"/>
  <c r="E235" i="63"/>
  <c r="O13" i="25"/>
  <c r="F235" i="63"/>
  <c r="P13" i="25"/>
  <c r="G235" i="63"/>
  <c r="H235" i="63"/>
  <c r="I235" i="63"/>
  <c r="J235" i="63"/>
  <c r="T13" i="25"/>
  <c r="K235" i="63"/>
  <c r="B236" i="63"/>
  <c r="D236" i="63"/>
  <c r="J24" i="25"/>
  <c r="Q14" i="25"/>
  <c r="U14" i="25"/>
  <c r="N14" i="25"/>
  <c r="E236" i="63"/>
  <c r="O14" i="25"/>
  <c r="F236" i="63"/>
  <c r="P14" i="25"/>
  <c r="G236" i="63"/>
  <c r="H236" i="63"/>
  <c r="I236" i="63"/>
  <c r="J236" i="63"/>
  <c r="T14" i="25"/>
  <c r="K236" i="63"/>
  <c r="B237" i="63"/>
  <c r="D237" i="63"/>
  <c r="J25" i="25"/>
  <c r="Q15" i="25"/>
  <c r="U15" i="25"/>
  <c r="N15" i="25"/>
  <c r="E237" i="63"/>
  <c r="O15" i="25"/>
  <c r="F237" i="63"/>
  <c r="P15" i="25"/>
  <c r="G237" i="63"/>
  <c r="H237" i="63"/>
  <c r="I237" i="63"/>
  <c r="J237" i="63"/>
  <c r="T15" i="25"/>
  <c r="K237" i="63"/>
  <c r="A239" i="63"/>
  <c r="B239" i="63"/>
  <c r="D239" i="63"/>
  <c r="G14" i="26"/>
  <c r="H14" i="26"/>
  <c r="I14" i="26"/>
  <c r="F15" i="26"/>
  <c r="G15" i="26"/>
  <c r="H15" i="26"/>
  <c r="I15" i="26"/>
  <c r="F16" i="26"/>
  <c r="G16" i="26"/>
  <c r="H16" i="26"/>
  <c r="I16" i="26"/>
  <c r="F17" i="26"/>
  <c r="G17" i="26"/>
  <c r="H17" i="26"/>
  <c r="I17" i="26"/>
  <c r="F18" i="26"/>
  <c r="G18" i="26"/>
  <c r="H18" i="26"/>
  <c r="I18" i="26"/>
  <c r="F19" i="26"/>
  <c r="G19" i="26"/>
  <c r="H19" i="26"/>
  <c r="I19" i="26"/>
  <c r="H20" i="26"/>
  <c r="I20" i="26"/>
  <c r="H21" i="26"/>
  <c r="I21" i="26"/>
  <c r="H22" i="26"/>
  <c r="I22" i="26"/>
  <c r="H23" i="26"/>
  <c r="I23" i="26"/>
  <c r="G11" i="26"/>
  <c r="J14" i="26"/>
  <c r="Q4" i="26"/>
  <c r="U4" i="26"/>
  <c r="G7" i="26"/>
  <c r="H7" i="26"/>
  <c r="I7" i="26"/>
  <c r="J7" i="26"/>
  <c r="O4" i="26"/>
  <c r="K7" i="26"/>
  <c r="P4" i="26"/>
  <c r="N4" i="26"/>
  <c r="E239" i="63"/>
  <c r="F239" i="63"/>
  <c r="G239" i="63"/>
  <c r="H239" i="63"/>
  <c r="I239" i="63"/>
  <c r="J239" i="63"/>
  <c r="T4" i="26"/>
  <c r="K239" i="63"/>
  <c r="B240" i="63"/>
  <c r="D240" i="63"/>
  <c r="J15" i="26"/>
  <c r="Q5" i="26"/>
  <c r="U5" i="26"/>
  <c r="O5" i="26"/>
  <c r="P5" i="26"/>
  <c r="N5" i="26"/>
  <c r="E240" i="63"/>
  <c r="F240" i="63"/>
  <c r="G240" i="63"/>
  <c r="H240" i="63"/>
  <c r="I240" i="63"/>
  <c r="J240" i="63"/>
  <c r="T5" i="26"/>
  <c r="K240" i="63"/>
  <c r="B241" i="63"/>
  <c r="D241" i="63"/>
  <c r="J16" i="26"/>
  <c r="Q6" i="26"/>
  <c r="U6" i="26"/>
  <c r="O6" i="26"/>
  <c r="P6" i="26"/>
  <c r="N6" i="26"/>
  <c r="E241" i="63"/>
  <c r="F241" i="63"/>
  <c r="G241" i="63"/>
  <c r="H241" i="63"/>
  <c r="I241" i="63"/>
  <c r="J241" i="63"/>
  <c r="T6" i="26"/>
  <c r="K241" i="63"/>
  <c r="B242" i="63"/>
  <c r="D242" i="63"/>
  <c r="J17" i="26"/>
  <c r="Q7" i="26"/>
  <c r="U7" i="26"/>
  <c r="F8" i="26"/>
  <c r="G8" i="26"/>
  <c r="H8" i="26"/>
  <c r="I8" i="26"/>
  <c r="J8" i="26"/>
  <c r="O7" i="26"/>
  <c r="K8" i="26"/>
  <c r="P7" i="26"/>
  <c r="N7" i="26"/>
  <c r="E242" i="63"/>
  <c r="F242" i="63"/>
  <c r="G242" i="63"/>
  <c r="H242" i="63"/>
  <c r="I242" i="63"/>
  <c r="J242" i="63"/>
  <c r="T7" i="26"/>
  <c r="K242" i="63"/>
  <c r="B243" i="63"/>
  <c r="D243" i="63"/>
  <c r="J18" i="26"/>
  <c r="Q8" i="26"/>
  <c r="U8" i="26"/>
  <c r="O8" i="26"/>
  <c r="P8" i="26"/>
  <c r="N8" i="26"/>
  <c r="E243" i="63"/>
  <c r="F243" i="63"/>
  <c r="G243" i="63"/>
  <c r="H243" i="63"/>
  <c r="I243" i="63"/>
  <c r="J243" i="63"/>
  <c r="T8" i="26"/>
  <c r="K243" i="63"/>
  <c r="B244" i="63"/>
  <c r="D244" i="63"/>
  <c r="J19" i="26"/>
  <c r="Q9" i="26"/>
  <c r="U9" i="26"/>
  <c r="N9" i="26"/>
  <c r="E244" i="63"/>
  <c r="O9" i="26"/>
  <c r="F244" i="63"/>
  <c r="P9" i="26"/>
  <c r="G244" i="63"/>
  <c r="H244" i="63"/>
  <c r="I244" i="63"/>
  <c r="J244" i="63"/>
  <c r="T9" i="26"/>
  <c r="K244" i="63"/>
  <c r="B245" i="63"/>
  <c r="D245" i="63"/>
  <c r="J20" i="26"/>
  <c r="Q10" i="26"/>
  <c r="U10" i="26"/>
  <c r="N10" i="26"/>
  <c r="E245" i="63"/>
  <c r="O10" i="26"/>
  <c r="F245" i="63"/>
  <c r="P10" i="26"/>
  <c r="G245" i="63"/>
  <c r="H245" i="63"/>
  <c r="I245" i="63"/>
  <c r="J245" i="63"/>
  <c r="T10" i="26"/>
  <c r="K245" i="63"/>
  <c r="B246" i="63"/>
  <c r="D246" i="63"/>
  <c r="J21" i="26"/>
  <c r="Q11" i="26"/>
  <c r="U11" i="26"/>
  <c r="N11" i="26"/>
  <c r="E246" i="63"/>
  <c r="O11" i="26"/>
  <c r="F246" i="63"/>
  <c r="P11" i="26"/>
  <c r="G246" i="63"/>
  <c r="H246" i="63"/>
  <c r="I246" i="63"/>
  <c r="J246" i="63"/>
  <c r="T11" i="26"/>
  <c r="K246" i="63"/>
  <c r="B247" i="63"/>
  <c r="D247" i="63"/>
  <c r="J22" i="26"/>
  <c r="Q12" i="26"/>
  <c r="U12" i="26"/>
  <c r="N12" i="26"/>
  <c r="E247" i="63"/>
  <c r="O12" i="26"/>
  <c r="F247" i="63"/>
  <c r="P12" i="26"/>
  <c r="G247" i="63"/>
  <c r="H247" i="63"/>
  <c r="I247" i="63"/>
  <c r="J247" i="63"/>
  <c r="T12" i="26"/>
  <c r="K247" i="63"/>
  <c r="B248" i="63"/>
  <c r="D248" i="63"/>
  <c r="J23" i="26"/>
  <c r="Q13" i="26"/>
  <c r="U13" i="26"/>
  <c r="N13" i="26"/>
  <c r="E248" i="63"/>
  <c r="O13" i="26"/>
  <c r="F248" i="63"/>
  <c r="P13" i="26"/>
  <c r="G248" i="63"/>
  <c r="H248" i="63"/>
  <c r="I248" i="63"/>
  <c r="J248" i="63"/>
  <c r="T13" i="26"/>
  <c r="K248" i="63"/>
  <c r="B249" i="63"/>
  <c r="D249" i="63"/>
  <c r="J24" i="26"/>
  <c r="Q14" i="26"/>
  <c r="U14" i="26"/>
  <c r="N14" i="26"/>
  <c r="E249" i="63"/>
  <c r="O14" i="26"/>
  <c r="F249" i="63"/>
  <c r="P14" i="26"/>
  <c r="G249" i="63"/>
  <c r="H249" i="63"/>
  <c r="I249" i="63"/>
  <c r="J249" i="63"/>
  <c r="T14" i="26"/>
  <c r="K249" i="63"/>
  <c r="B250" i="63"/>
  <c r="D250" i="63"/>
  <c r="J25" i="26"/>
  <c r="Q15" i="26"/>
  <c r="U15" i="26"/>
  <c r="N15" i="26"/>
  <c r="E250" i="63"/>
  <c r="O15" i="26"/>
  <c r="F250" i="63"/>
  <c r="P15" i="26"/>
  <c r="G250" i="63"/>
  <c r="H250" i="63"/>
  <c r="I250" i="63"/>
  <c r="J250" i="63"/>
  <c r="T15" i="26"/>
  <c r="K250" i="63"/>
  <c r="A252" i="63"/>
  <c r="B252" i="63"/>
  <c r="D252" i="63"/>
  <c r="G14" i="27"/>
  <c r="H14" i="27"/>
  <c r="I14" i="27"/>
  <c r="F15" i="27"/>
  <c r="G15" i="27"/>
  <c r="H15" i="27"/>
  <c r="I15" i="27"/>
  <c r="H16" i="27"/>
  <c r="I16" i="27"/>
  <c r="H17" i="27"/>
  <c r="I17" i="27"/>
  <c r="H18" i="27"/>
  <c r="I18" i="27"/>
  <c r="H19" i="27"/>
  <c r="I19" i="27"/>
  <c r="H20" i="27"/>
  <c r="I20" i="27"/>
  <c r="H21" i="27"/>
  <c r="I21" i="27"/>
  <c r="H22" i="27"/>
  <c r="I22" i="27"/>
  <c r="H23" i="27"/>
  <c r="I23" i="27"/>
  <c r="G11" i="27"/>
  <c r="J14" i="27"/>
  <c r="Q4" i="27"/>
  <c r="U4" i="27"/>
  <c r="G7" i="27"/>
  <c r="H7" i="27"/>
  <c r="I7" i="27"/>
  <c r="J7" i="27"/>
  <c r="O4" i="27"/>
  <c r="K7" i="27"/>
  <c r="P4" i="27"/>
  <c r="N4" i="27"/>
  <c r="E252" i="63"/>
  <c r="F252" i="63"/>
  <c r="G252" i="63"/>
  <c r="H252" i="63"/>
  <c r="I252" i="63"/>
  <c r="J252" i="63"/>
  <c r="T4" i="27"/>
  <c r="K252" i="63"/>
  <c r="B253" i="63"/>
  <c r="D253" i="63"/>
  <c r="J15" i="27"/>
  <c r="Q5" i="27"/>
  <c r="U5" i="27"/>
  <c r="N5" i="27"/>
  <c r="E253" i="63"/>
  <c r="O5" i="27"/>
  <c r="F253" i="63"/>
  <c r="P5" i="27"/>
  <c r="G253" i="63"/>
  <c r="H253" i="63"/>
  <c r="I253" i="63"/>
  <c r="J253" i="63"/>
  <c r="T5" i="27"/>
  <c r="K253" i="63"/>
  <c r="B254" i="63"/>
  <c r="D254" i="63"/>
  <c r="J16" i="27"/>
  <c r="Q6" i="27"/>
  <c r="U6" i="27"/>
  <c r="N6" i="27"/>
  <c r="E254" i="63"/>
  <c r="O6" i="27"/>
  <c r="F254" i="63"/>
  <c r="P6" i="27"/>
  <c r="G254" i="63"/>
  <c r="H254" i="63"/>
  <c r="I254" i="63"/>
  <c r="J254" i="63"/>
  <c r="T6" i="27"/>
  <c r="K254" i="63"/>
  <c r="B255" i="63"/>
  <c r="D255" i="63"/>
  <c r="J17" i="27"/>
  <c r="Q7" i="27"/>
  <c r="U7" i="27"/>
  <c r="N7" i="27"/>
  <c r="E255" i="63"/>
  <c r="O7" i="27"/>
  <c r="F255" i="63"/>
  <c r="P7" i="27"/>
  <c r="G255" i="63"/>
  <c r="H255" i="63"/>
  <c r="I255" i="63"/>
  <c r="J255" i="63"/>
  <c r="T7" i="27"/>
  <c r="K255" i="63"/>
  <c r="B256" i="63"/>
  <c r="D256" i="63"/>
  <c r="J18" i="27"/>
  <c r="Q8" i="27"/>
  <c r="U8" i="27"/>
  <c r="N8" i="27"/>
  <c r="E256" i="63"/>
  <c r="O8" i="27"/>
  <c r="F256" i="63"/>
  <c r="P8" i="27"/>
  <c r="G256" i="63"/>
  <c r="H256" i="63"/>
  <c r="I256" i="63"/>
  <c r="J256" i="63"/>
  <c r="T8" i="27"/>
  <c r="K256" i="63"/>
  <c r="B257" i="63"/>
  <c r="D257" i="63"/>
  <c r="J19" i="27"/>
  <c r="Q9" i="27"/>
  <c r="U9" i="27"/>
  <c r="N9" i="27"/>
  <c r="E257" i="63"/>
  <c r="O9" i="27"/>
  <c r="F257" i="63"/>
  <c r="P9" i="27"/>
  <c r="G257" i="63"/>
  <c r="H257" i="63"/>
  <c r="I257" i="63"/>
  <c r="J257" i="63"/>
  <c r="T9" i="27"/>
  <c r="K257" i="63"/>
  <c r="B258" i="63"/>
  <c r="D258" i="63"/>
  <c r="J20" i="27"/>
  <c r="Q10" i="27"/>
  <c r="U10" i="27"/>
  <c r="N10" i="27"/>
  <c r="E258" i="63"/>
  <c r="O10" i="27"/>
  <c r="F258" i="63"/>
  <c r="P10" i="27"/>
  <c r="G258" i="63"/>
  <c r="H258" i="63"/>
  <c r="I258" i="63"/>
  <c r="J258" i="63"/>
  <c r="T10" i="27"/>
  <c r="K258" i="63"/>
  <c r="B259" i="63"/>
  <c r="D259" i="63"/>
  <c r="J21" i="27"/>
  <c r="Q11" i="27"/>
  <c r="U11" i="27"/>
  <c r="N11" i="27"/>
  <c r="E259" i="63"/>
  <c r="O11" i="27"/>
  <c r="F259" i="63"/>
  <c r="P11" i="27"/>
  <c r="G259" i="63"/>
  <c r="H259" i="63"/>
  <c r="I259" i="63"/>
  <c r="J259" i="63"/>
  <c r="T11" i="27"/>
  <c r="K259" i="63"/>
  <c r="B260" i="63"/>
  <c r="D260" i="63"/>
  <c r="J22" i="27"/>
  <c r="Q12" i="27"/>
  <c r="U12" i="27"/>
  <c r="N12" i="27"/>
  <c r="E260" i="63"/>
  <c r="O12" i="27"/>
  <c r="F260" i="63"/>
  <c r="P12" i="27"/>
  <c r="G260" i="63"/>
  <c r="H260" i="63"/>
  <c r="I260" i="63"/>
  <c r="J260" i="63"/>
  <c r="T12" i="27"/>
  <c r="K260" i="63"/>
  <c r="B261" i="63"/>
  <c r="D261" i="63"/>
  <c r="J23" i="27"/>
  <c r="Q13" i="27"/>
  <c r="U13" i="27"/>
  <c r="N13" i="27"/>
  <c r="E261" i="63"/>
  <c r="O13" i="27"/>
  <c r="F261" i="63"/>
  <c r="P13" i="27"/>
  <c r="G261" i="63"/>
  <c r="H261" i="63"/>
  <c r="I261" i="63"/>
  <c r="J261" i="63"/>
  <c r="T13" i="27"/>
  <c r="K261" i="63"/>
  <c r="B262" i="63"/>
  <c r="D262" i="63"/>
  <c r="J24" i="27"/>
  <c r="Q14" i="27"/>
  <c r="U14" i="27"/>
  <c r="N14" i="27"/>
  <c r="E262" i="63"/>
  <c r="O14" i="27"/>
  <c r="F262" i="63"/>
  <c r="P14" i="27"/>
  <c r="G262" i="63"/>
  <c r="H262" i="63"/>
  <c r="I262" i="63"/>
  <c r="J262" i="63"/>
  <c r="T14" i="27"/>
  <c r="K262" i="63"/>
  <c r="B263" i="63"/>
  <c r="D263" i="63"/>
  <c r="J25" i="27"/>
  <c r="Q15" i="27"/>
  <c r="U15" i="27"/>
  <c r="N15" i="27"/>
  <c r="E263" i="63"/>
  <c r="O15" i="27"/>
  <c r="F263" i="63"/>
  <c r="P15" i="27"/>
  <c r="G263" i="63"/>
  <c r="H263" i="63"/>
  <c r="I263" i="63"/>
  <c r="J263" i="63"/>
  <c r="T15" i="27"/>
  <c r="K263" i="63"/>
  <c r="A265" i="63"/>
  <c r="B265" i="63"/>
  <c r="D265" i="63"/>
  <c r="G14" i="28"/>
  <c r="H14" i="28"/>
  <c r="I14" i="28"/>
  <c r="F15" i="28"/>
  <c r="G15" i="28"/>
  <c r="H15" i="28"/>
  <c r="I15" i="28"/>
  <c r="F16" i="28"/>
  <c r="G16" i="28"/>
  <c r="H16" i="28"/>
  <c r="I16" i="28"/>
  <c r="H17" i="28"/>
  <c r="I17" i="28"/>
  <c r="H18" i="28"/>
  <c r="I18" i="28"/>
  <c r="H19" i="28"/>
  <c r="I19" i="28"/>
  <c r="H20" i="28"/>
  <c r="I20" i="28"/>
  <c r="H21" i="28"/>
  <c r="I21" i="28"/>
  <c r="H22" i="28"/>
  <c r="I22" i="28"/>
  <c r="H23" i="28"/>
  <c r="I23" i="28"/>
  <c r="G11" i="28"/>
  <c r="J14" i="28"/>
  <c r="Q4" i="28"/>
  <c r="U4" i="28"/>
  <c r="G7" i="28"/>
  <c r="H7" i="28"/>
  <c r="I7" i="28"/>
  <c r="J7" i="28"/>
  <c r="O4" i="28"/>
  <c r="K7" i="28"/>
  <c r="P4" i="28"/>
  <c r="N4" i="28"/>
  <c r="E265" i="63"/>
  <c r="F265" i="63"/>
  <c r="G265" i="63"/>
  <c r="H265" i="63"/>
  <c r="I265" i="63"/>
  <c r="J265" i="63"/>
  <c r="T4" i="28"/>
  <c r="K265" i="63"/>
  <c r="B266" i="63"/>
  <c r="D266" i="63"/>
  <c r="J15" i="28"/>
  <c r="Q5" i="28"/>
  <c r="U5" i="28"/>
  <c r="F8" i="28"/>
  <c r="G8" i="28"/>
  <c r="H8" i="28"/>
  <c r="I8" i="28"/>
  <c r="J8" i="28"/>
  <c r="O5" i="28"/>
  <c r="K8" i="28"/>
  <c r="P5" i="28"/>
  <c r="N5" i="28"/>
  <c r="E266" i="63"/>
  <c r="F266" i="63"/>
  <c r="G266" i="63"/>
  <c r="H266" i="63"/>
  <c r="I266" i="63"/>
  <c r="J266" i="63"/>
  <c r="T5" i="28"/>
  <c r="K266" i="63"/>
  <c r="B267" i="63"/>
  <c r="D267" i="63"/>
  <c r="J16" i="28"/>
  <c r="Q6" i="28"/>
  <c r="U6" i="28"/>
  <c r="N6" i="28"/>
  <c r="E267" i="63"/>
  <c r="O6" i="28"/>
  <c r="F267" i="63"/>
  <c r="P6" i="28"/>
  <c r="G267" i="63"/>
  <c r="H267" i="63"/>
  <c r="I267" i="63"/>
  <c r="J267" i="63"/>
  <c r="T6" i="28"/>
  <c r="K267" i="63"/>
  <c r="B268" i="63"/>
  <c r="D268" i="63"/>
  <c r="J17" i="28"/>
  <c r="Q7" i="28"/>
  <c r="U7" i="28"/>
  <c r="N7" i="28"/>
  <c r="E268" i="63"/>
  <c r="O7" i="28"/>
  <c r="F268" i="63"/>
  <c r="P7" i="28"/>
  <c r="G268" i="63"/>
  <c r="H268" i="63"/>
  <c r="I268" i="63"/>
  <c r="J268" i="63"/>
  <c r="T7" i="28"/>
  <c r="K268" i="63"/>
  <c r="B269" i="63"/>
  <c r="D269" i="63"/>
  <c r="J18" i="28"/>
  <c r="Q8" i="28"/>
  <c r="U8" i="28"/>
  <c r="N8" i="28"/>
  <c r="E269" i="63"/>
  <c r="O8" i="28"/>
  <c r="F269" i="63"/>
  <c r="P8" i="28"/>
  <c r="G269" i="63"/>
  <c r="H269" i="63"/>
  <c r="I269" i="63"/>
  <c r="J269" i="63"/>
  <c r="T8" i="28"/>
  <c r="K269" i="63"/>
  <c r="B270" i="63"/>
  <c r="D270" i="63"/>
  <c r="J19" i="28"/>
  <c r="Q9" i="28"/>
  <c r="U9" i="28"/>
  <c r="N9" i="28"/>
  <c r="E270" i="63"/>
  <c r="O9" i="28"/>
  <c r="F270" i="63"/>
  <c r="P9" i="28"/>
  <c r="G270" i="63"/>
  <c r="H270" i="63"/>
  <c r="I270" i="63"/>
  <c r="J270" i="63"/>
  <c r="T9" i="28"/>
  <c r="K270" i="63"/>
  <c r="B271" i="63"/>
  <c r="D271" i="63"/>
  <c r="J20" i="28"/>
  <c r="Q10" i="28"/>
  <c r="U10" i="28"/>
  <c r="N10" i="28"/>
  <c r="E271" i="63"/>
  <c r="O10" i="28"/>
  <c r="F271" i="63"/>
  <c r="P10" i="28"/>
  <c r="G271" i="63"/>
  <c r="H271" i="63"/>
  <c r="I271" i="63"/>
  <c r="J271" i="63"/>
  <c r="T10" i="28"/>
  <c r="K271" i="63"/>
  <c r="B272" i="63"/>
  <c r="D272" i="63"/>
  <c r="J21" i="28"/>
  <c r="Q11" i="28"/>
  <c r="U11" i="28"/>
  <c r="N11" i="28"/>
  <c r="E272" i="63"/>
  <c r="O11" i="28"/>
  <c r="F272" i="63"/>
  <c r="P11" i="28"/>
  <c r="G272" i="63"/>
  <c r="H272" i="63"/>
  <c r="I272" i="63"/>
  <c r="J272" i="63"/>
  <c r="T11" i="28"/>
  <c r="K272" i="63"/>
  <c r="B273" i="63"/>
  <c r="D273" i="63"/>
  <c r="J22" i="28"/>
  <c r="Q12" i="28"/>
  <c r="U12" i="28"/>
  <c r="N12" i="28"/>
  <c r="E273" i="63"/>
  <c r="O12" i="28"/>
  <c r="F273" i="63"/>
  <c r="P12" i="28"/>
  <c r="G273" i="63"/>
  <c r="H273" i="63"/>
  <c r="I273" i="63"/>
  <c r="J273" i="63"/>
  <c r="T12" i="28"/>
  <c r="K273" i="63"/>
  <c r="B274" i="63"/>
  <c r="D274" i="63"/>
  <c r="J23" i="28"/>
  <c r="Q13" i="28"/>
  <c r="U13" i="28"/>
  <c r="N13" i="28"/>
  <c r="E274" i="63"/>
  <c r="O13" i="28"/>
  <c r="F274" i="63"/>
  <c r="P13" i="28"/>
  <c r="G274" i="63"/>
  <c r="H274" i="63"/>
  <c r="I274" i="63"/>
  <c r="J274" i="63"/>
  <c r="T13" i="28"/>
  <c r="K274" i="63"/>
  <c r="B275" i="63"/>
  <c r="D275" i="63"/>
  <c r="J24" i="28"/>
  <c r="Q14" i="28"/>
  <c r="U14" i="28"/>
  <c r="N14" i="28"/>
  <c r="E275" i="63"/>
  <c r="O14" i="28"/>
  <c r="F275" i="63"/>
  <c r="P14" i="28"/>
  <c r="G275" i="63"/>
  <c r="H275" i="63"/>
  <c r="I275" i="63"/>
  <c r="J275" i="63"/>
  <c r="T14" i="28"/>
  <c r="K275" i="63"/>
  <c r="B276" i="63"/>
  <c r="D276" i="63"/>
  <c r="J25" i="28"/>
  <c r="Q15" i="28"/>
  <c r="U15" i="28"/>
  <c r="N15" i="28"/>
  <c r="E276" i="63"/>
  <c r="O15" i="28"/>
  <c r="F276" i="63"/>
  <c r="P15" i="28"/>
  <c r="G276" i="63"/>
  <c r="H276" i="63"/>
  <c r="I276" i="63"/>
  <c r="J276" i="63"/>
  <c r="T15" i="28"/>
  <c r="K276" i="63"/>
  <c r="A278" i="63"/>
  <c r="B278" i="63"/>
  <c r="D278" i="63"/>
  <c r="G14" i="29"/>
  <c r="H14" i="29"/>
  <c r="I14" i="29"/>
  <c r="F15" i="29"/>
  <c r="G15" i="29"/>
  <c r="H15" i="29"/>
  <c r="I15" i="29"/>
  <c r="F16" i="29"/>
  <c r="G16" i="29"/>
  <c r="H16" i="29"/>
  <c r="I16" i="29"/>
  <c r="H17" i="29"/>
  <c r="I17" i="29"/>
  <c r="H18" i="29"/>
  <c r="I18" i="29"/>
  <c r="H19" i="29"/>
  <c r="I19" i="29"/>
  <c r="H20" i="29"/>
  <c r="I20" i="29"/>
  <c r="H21" i="29"/>
  <c r="I21" i="29"/>
  <c r="H22" i="29"/>
  <c r="I22" i="29"/>
  <c r="H23" i="29"/>
  <c r="I23" i="29"/>
  <c r="G11" i="29"/>
  <c r="J14" i="29"/>
  <c r="Q4" i="29"/>
  <c r="U4" i="29"/>
  <c r="G7" i="29"/>
  <c r="H7" i="29"/>
  <c r="I7" i="29"/>
  <c r="J7" i="29"/>
  <c r="O4" i="29"/>
  <c r="K7" i="29"/>
  <c r="P4" i="29"/>
  <c r="N4" i="29"/>
  <c r="E278" i="63"/>
  <c r="F278" i="63"/>
  <c r="G278" i="63"/>
  <c r="H278" i="63"/>
  <c r="I278" i="63"/>
  <c r="J278" i="63"/>
  <c r="T4" i="29"/>
  <c r="K278" i="63"/>
  <c r="B279" i="63"/>
  <c r="D279" i="63"/>
  <c r="J15" i="29"/>
  <c r="Q5" i="29"/>
  <c r="U5" i="29"/>
  <c r="F8" i="29"/>
  <c r="G8" i="29"/>
  <c r="H8" i="29"/>
  <c r="I8" i="29"/>
  <c r="J8" i="29"/>
  <c r="O5" i="29"/>
  <c r="K8" i="29"/>
  <c r="P5" i="29"/>
  <c r="N5" i="29"/>
  <c r="E279" i="63"/>
  <c r="F279" i="63"/>
  <c r="G279" i="63"/>
  <c r="H279" i="63"/>
  <c r="I279" i="63"/>
  <c r="J279" i="63"/>
  <c r="T5" i="29"/>
  <c r="K279" i="63"/>
  <c r="B280" i="63"/>
  <c r="D280" i="63"/>
  <c r="J16" i="29"/>
  <c r="Q6" i="29"/>
  <c r="U6" i="29"/>
  <c r="N6" i="29"/>
  <c r="E280" i="63"/>
  <c r="O6" i="29"/>
  <c r="F280" i="63"/>
  <c r="P6" i="29"/>
  <c r="G280" i="63"/>
  <c r="H280" i="63"/>
  <c r="I280" i="63"/>
  <c r="J280" i="63"/>
  <c r="T6" i="29"/>
  <c r="K280" i="63"/>
  <c r="B281" i="63"/>
  <c r="D281" i="63"/>
  <c r="J17" i="29"/>
  <c r="Q7" i="29"/>
  <c r="U7" i="29"/>
  <c r="N7" i="29"/>
  <c r="E281" i="63"/>
  <c r="O7" i="29"/>
  <c r="F281" i="63"/>
  <c r="P7" i="29"/>
  <c r="G281" i="63"/>
  <c r="H281" i="63"/>
  <c r="I281" i="63"/>
  <c r="J281" i="63"/>
  <c r="T7" i="29"/>
  <c r="K281" i="63"/>
  <c r="B282" i="63"/>
  <c r="D282" i="63"/>
  <c r="J18" i="29"/>
  <c r="Q8" i="29"/>
  <c r="U8" i="29"/>
  <c r="N8" i="29"/>
  <c r="E282" i="63"/>
  <c r="O8" i="29"/>
  <c r="F282" i="63"/>
  <c r="P8" i="29"/>
  <c r="G282" i="63"/>
  <c r="H282" i="63"/>
  <c r="I282" i="63"/>
  <c r="J282" i="63"/>
  <c r="T8" i="29"/>
  <c r="K282" i="63"/>
  <c r="B283" i="63"/>
  <c r="D283" i="63"/>
  <c r="J19" i="29"/>
  <c r="Q9" i="29"/>
  <c r="U9" i="29"/>
  <c r="N9" i="29"/>
  <c r="E283" i="63"/>
  <c r="O9" i="29"/>
  <c r="F283" i="63"/>
  <c r="P9" i="29"/>
  <c r="G283" i="63"/>
  <c r="H283" i="63"/>
  <c r="I283" i="63"/>
  <c r="J283" i="63"/>
  <c r="T9" i="29"/>
  <c r="K283" i="63"/>
  <c r="B284" i="63"/>
  <c r="D284" i="63"/>
  <c r="J20" i="29"/>
  <c r="Q10" i="29"/>
  <c r="U10" i="29"/>
  <c r="N10" i="29"/>
  <c r="E284" i="63"/>
  <c r="O10" i="29"/>
  <c r="F284" i="63"/>
  <c r="P10" i="29"/>
  <c r="G284" i="63"/>
  <c r="H284" i="63"/>
  <c r="I284" i="63"/>
  <c r="J284" i="63"/>
  <c r="T10" i="29"/>
  <c r="K284" i="63"/>
  <c r="B285" i="63"/>
  <c r="D285" i="63"/>
  <c r="J21" i="29"/>
  <c r="Q11" i="29"/>
  <c r="U11" i="29"/>
  <c r="N11" i="29"/>
  <c r="E285" i="63"/>
  <c r="O11" i="29"/>
  <c r="F285" i="63"/>
  <c r="P11" i="29"/>
  <c r="G285" i="63"/>
  <c r="H285" i="63"/>
  <c r="I285" i="63"/>
  <c r="J285" i="63"/>
  <c r="T11" i="29"/>
  <c r="K285" i="63"/>
  <c r="B286" i="63"/>
  <c r="D286" i="63"/>
  <c r="J22" i="29"/>
  <c r="Q12" i="29"/>
  <c r="U12" i="29"/>
  <c r="N12" i="29"/>
  <c r="E286" i="63"/>
  <c r="O12" i="29"/>
  <c r="F286" i="63"/>
  <c r="P12" i="29"/>
  <c r="G286" i="63"/>
  <c r="H286" i="63"/>
  <c r="I286" i="63"/>
  <c r="J286" i="63"/>
  <c r="T12" i="29"/>
  <c r="K286" i="63"/>
  <c r="B287" i="63"/>
  <c r="D287" i="63"/>
  <c r="J23" i="29"/>
  <c r="Q13" i="29"/>
  <c r="U13" i="29"/>
  <c r="N13" i="29"/>
  <c r="E287" i="63"/>
  <c r="O13" i="29"/>
  <c r="F287" i="63"/>
  <c r="P13" i="29"/>
  <c r="G287" i="63"/>
  <c r="H287" i="63"/>
  <c r="I287" i="63"/>
  <c r="J287" i="63"/>
  <c r="T13" i="29"/>
  <c r="K287" i="63"/>
  <c r="B288" i="63"/>
  <c r="D288" i="63"/>
  <c r="J24" i="29"/>
  <c r="Q14" i="29"/>
  <c r="U14" i="29"/>
  <c r="N14" i="29"/>
  <c r="E288" i="63"/>
  <c r="O14" i="29"/>
  <c r="F288" i="63"/>
  <c r="P14" i="29"/>
  <c r="G288" i="63"/>
  <c r="H288" i="63"/>
  <c r="I288" i="63"/>
  <c r="J288" i="63"/>
  <c r="T14" i="29"/>
  <c r="K288" i="63"/>
  <c r="B289" i="63"/>
  <c r="D289" i="63"/>
  <c r="J25" i="29"/>
  <c r="Q15" i="29"/>
  <c r="U15" i="29"/>
  <c r="N15" i="29"/>
  <c r="E289" i="63"/>
  <c r="O15" i="29"/>
  <c r="F289" i="63"/>
  <c r="P15" i="29"/>
  <c r="G289" i="63"/>
  <c r="H289" i="63"/>
  <c r="I289" i="63"/>
  <c r="J289" i="63"/>
  <c r="T15" i="29"/>
  <c r="K289" i="63"/>
  <c r="B291" i="63"/>
  <c r="D291" i="63"/>
  <c r="G14" i="34"/>
  <c r="H14" i="34"/>
  <c r="I14" i="34"/>
  <c r="F15" i="34"/>
  <c r="G15" i="34"/>
  <c r="H15" i="34"/>
  <c r="I15" i="34"/>
  <c r="F16" i="34"/>
  <c r="G16" i="34"/>
  <c r="H16" i="34"/>
  <c r="I16" i="34"/>
  <c r="F17" i="34"/>
  <c r="G17" i="34"/>
  <c r="H17" i="34"/>
  <c r="I17" i="34"/>
  <c r="F18" i="34"/>
  <c r="G18" i="34"/>
  <c r="H18" i="34"/>
  <c r="I18" i="34"/>
  <c r="H19" i="34"/>
  <c r="I19" i="34"/>
  <c r="H20" i="34"/>
  <c r="I20" i="34"/>
  <c r="H21" i="34"/>
  <c r="I21" i="34"/>
  <c r="H22" i="34"/>
  <c r="I22" i="34"/>
  <c r="H23" i="34"/>
  <c r="I23" i="34"/>
  <c r="G11" i="34"/>
  <c r="J14" i="34"/>
  <c r="Q4" i="34"/>
  <c r="U4" i="34"/>
  <c r="G7" i="34"/>
  <c r="H7" i="34"/>
  <c r="I7" i="34"/>
  <c r="J7" i="34"/>
  <c r="O4" i="34"/>
  <c r="K7" i="34"/>
  <c r="P4" i="34"/>
  <c r="N4" i="34"/>
  <c r="E291" i="63"/>
  <c r="F291" i="63"/>
  <c r="G291" i="63"/>
  <c r="H291" i="63"/>
  <c r="I291" i="63"/>
  <c r="J291" i="63"/>
  <c r="T4" i="34"/>
  <c r="K291" i="63"/>
  <c r="B292" i="63"/>
  <c r="D292" i="63"/>
  <c r="J15" i="34"/>
  <c r="Q5" i="34"/>
  <c r="U5" i="34"/>
  <c r="O5" i="34"/>
  <c r="P5" i="34"/>
  <c r="N5" i="34"/>
  <c r="E292" i="63"/>
  <c r="F292" i="63"/>
  <c r="G292" i="63"/>
  <c r="H292" i="63"/>
  <c r="I292" i="63"/>
  <c r="J292" i="63"/>
  <c r="T5" i="34"/>
  <c r="K292" i="63"/>
  <c r="B293" i="63"/>
  <c r="D293" i="63"/>
  <c r="J16" i="34"/>
  <c r="Q6" i="34"/>
  <c r="U6" i="34"/>
  <c r="O6" i="34"/>
  <c r="P6" i="34"/>
  <c r="N6" i="34"/>
  <c r="E293" i="63"/>
  <c r="F293" i="63"/>
  <c r="G293" i="63"/>
  <c r="H293" i="63"/>
  <c r="I293" i="63"/>
  <c r="J293" i="63"/>
  <c r="T6" i="34"/>
  <c r="K293" i="63"/>
  <c r="B294" i="63"/>
  <c r="D294" i="63"/>
  <c r="J17" i="34"/>
  <c r="Q7" i="34"/>
  <c r="U7" i="34"/>
  <c r="O7" i="34"/>
  <c r="P7" i="34"/>
  <c r="N7" i="34"/>
  <c r="E294" i="63"/>
  <c r="F294" i="63"/>
  <c r="G294" i="63"/>
  <c r="H294" i="63"/>
  <c r="I294" i="63"/>
  <c r="J294" i="63"/>
  <c r="T7" i="34"/>
  <c r="K294" i="63"/>
  <c r="B295" i="63"/>
  <c r="D295" i="63"/>
  <c r="J18" i="34"/>
  <c r="Q8" i="34"/>
  <c r="U8" i="34"/>
  <c r="O8" i="34"/>
  <c r="P8" i="34"/>
  <c r="N8" i="34"/>
  <c r="E295" i="63"/>
  <c r="F295" i="63"/>
  <c r="G295" i="63"/>
  <c r="H295" i="63"/>
  <c r="I295" i="63"/>
  <c r="J295" i="63"/>
  <c r="T8" i="34"/>
  <c r="K295" i="63"/>
  <c r="B296" i="63"/>
  <c r="D296" i="63"/>
  <c r="J19" i="34"/>
  <c r="Q9" i="34"/>
  <c r="U9" i="34"/>
  <c r="N9" i="34"/>
  <c r="E296" i="63"/>
  <c r="O9" i="34"/>
  <c r="F296" i="63"/>
  <c r="P9" i="34"/>
  <c r="G296" i="63"/>
  <c r="H296" i="63"/>
  <c r="I296" i="63"/>
  <c r="J296" i="63"/>
  <c r="T9" i="34"/>
  <c r="K296" i="63"/>
  <c r="B297" i="63"/>
  <c r="D297" i="63"/>
  <c r="J20" i="34"/>
  <c r="Q10" i="34"/>
  <c r="U10" i="34"/>
  <c r="N10" i="34"/>
  <c r="E297" i="63"/>
  <c r="O10" i="34"/>
  <c r="F297" i="63"/>
  <c r="P10" i="34"/>
  <c r="G297" i="63"/>
  <c r="H297" i="63"/>
  <c r="I297" i="63"/>
  <c r="J297" i="63"/>
  <c r="T10" i="34"/>
  <c r="K297" i="63"/>
  <c r="B298" i="63"/>
  <c r="D298" i="63"/>
  <c r="J21" i="34"/>
  <c r="Q11" i="34"/>
  <c r="U11" i="34"/>
  <c r="N11" i="34"/>
  <c r="E298" i="63"/>
  <c r="O11" i="34"/>
  <c r="F298" i="63"/>
  <c r="P11" i="34"/>
  <c r="G298" i="63"/>
  <c r="H298" i="63"/>
  <c r="I298" i="63"/>
  <c r="J298" i="63"/>
  <c r="T11" i="34"/>
  <c r="K298" i="63"/>
  <c r="B299" i="63"/>
  <c r="D299" i="63"/>
  <c r="J22" i="34"/>
  <c r="Q12" i="34"/>
  <c r="U12" i="34"/>
  <c r="N12" i="34"/>
  <c r="E299" i="63"/>
  <c r="O12" i="34"/>
  <c r="F299" i="63"/>
  <c r="P12" i="34"/>
  <c r="G299" i="63"/>
  <c r="H299" i="63"/>
  <c r="I299" i="63"/>
  <c r="J299" i="63"/>
  <c r="T12" i="34"/>
  <c r="K299" i="63"/>
  <c r="B300" i="63"/>
  <c r="D300" i="63"/>
  <c r="J23" i="34"/>
  <c r="Q13" i="34"/>
  <c r="U13" i="34"/>
  <c r="N13" i="34"/>
  <c r="E300" i="63"/>
  <c r="O13" i="34"/>
  <c r="F300" i="63"/>
  <c r="P13" i="34"/>
  <c r="G300" i="63"/>
  <c r="H300" i="63"/>
  <c r="I300" i="63"/>
  <c r="J300" i="63"/>
  <c r="T13" i="34"/>
  <c r="K300" i="63"/>
  <c r="B301" i="63"/>
  <c r="D301" i="63"/>
  <c r="J24" i="34"/>
  <c r="Q14" i="34"/>
  <c r="U14" i="34"/>
  <c r="N14" i="34"/>
  <c r="E301" i="63"/>
  <c r="O14" i="34"/>
  <c r="F301" i="63"/>
  <c r="P14" i="34"/>
  <c r="G301" i="63"/>
  <c r="H301" i="63"/>
  <c r="I301" i="63"/>
  <c r="J301" i="63"/>
  <c r="T14" i="34"/>
  <c r="K301" i="63"/>
  <c r="B302" i="63"/>
  <c r="D302" i="63"/>
  <c r="J25" i="34"/>
  <c r="Q15" i="34"/>
  <c r="U15" i="34"/>
  <c r="N15" i="34"/>
  <c r="E302" i="63"/>
  <c r="O15" i="34"/>
  <c r="F302" i="63"/>
  <c r="P15" i="34"/>
  <c r="G302" i="63"/>
  <c r="H302" i="63"/>
  <c r="I302" i="63"/>
  <c r="J302" i="63"/>
  <c r="T15" i="34"/>
  <c r="K302" i="63"/>
  <c r="B304" i="63"/>
  <c r="D304" i="63"/>
  <c r="G14" i="35"/>
  <c r="H14" i="35"/>
  <c r="I14" i="35"/>
  <c r="F15" i="35"/>
  <c r="G15" i="35"/>
  <c r="H15" i="35"/>
  <c r="I15" i="35"/>
  <c r="F16" i="35"/>
  <c r="G16" i="35"/>
  <c r="H16" i="35"/>
  <c r="I16" i="35"/>
  <c r="F17" i="35"/>
  <c r="G17" i="35"/>
  <c r="H17" i="35"/>
  <c r="I17" i="35"/>
  <c r="F18" i="35"/>
  <c r="G18" i="35"/>
  <c r="H18" i="35"/>
  <c r="I18" i="35"/>
  <c r="H19" i="35"/>
  <c r="I19" i="35"/>
  <c r="H20" i="35"/>
  <c r="I20" i="35"/>
  <c r="H21" i="35"/>
  <c r="I21" i="35"/>
  <c r="H22" i="35"/>
  <c r="I22" i="35"/>
  <c r="H23" i="35"/>
  <c r="I23" i="35"/>
  <c r="G11" i="35"/>
  <c r="J14" i="35"/>
  <c r="Q4" i="35"/>
  <c r="U4" i="35"/>
  <c r="G7" i="35"/>
  <c r="H7" i="35"/>
  <c r="I7" i="35"/>
  <c r="J7" i="35"/>
  <c r="O4" i="35"/>
  <c r="K7" i="35"/>
  <c r="P4" i="35"/>
  <c r="N4" i="35"/>
  <c r="E304" i="63"/>
  <c r="F304" i="63"/>
  <c r="G304" i="63"/>
  <c r="H304" i="63"/>
  <c r="I304" i="63"/>
  <c r="J304" i="63"/>
  <c r="T4" i="35"/>
  <c r="K304" i="63"/>
  <c r="B305" i="63"/>
  <c r="D305" i="63"/>
  <c r="J15" i="35"/>
  <c r="Q5" i="35"/>
  <c r="U5" i="35"/>
  <c r="O5" i="35"/>
  <c r="P5" i="35"/>
  <c r="N5" i="35"/>
  <c r="E305" i="63"/>
  <c r="F305" i="63"/>
  <c r="G305" i="63"/>
  <c r="H305" i="63"/>
  <c r="I305" i="63"/>
  <c r="J305" i="63"/>
  <c r="T5" i="35"/>
  <c r="K305" i="63"/>
  <c r="B306" i="63"/>
  <c r="D306" i="63"/>
  <c r="J16" i="35"/>
  <c r="Q6" i="35"/>
  <c r="U6" i="35"/>
  <c r="O6" i="35"/>
  <c r="P6" i="35"/>
  <c r="N6" i="35"/>
  <c r="E306" i="63"/>
  <c r="F306" i="63"/>
  <c r="G306" i="63"/>
  <c r="H306" i="63"/>
  <c r="I306" i="63"/>
  <c r="J306" i="63"/>
  <c r="T6" i="35"/>
  <c r="K306" i="63"/>
  <c r="B307" i="63"/>
  <c r="D307" i="63"/>
  <c r="J17" i="35"/>
  <c r="Q7" i="35"/>
  <c r="U7" i="35"/>
  <c r="O7" i="35"/>
  <c r="P7" i="35"/>
  <c r="N7" i="35"/>
  <c r="E307" i="63"/>
  <c r="F307" i="63"/>
  <c r="G307" i="63"/>
  <c r="H307" i="63"/>
  <c r="I307" i="63"/>
  <c r="J307" i="63"/>
  <c r="T7" i="35"/>
  <c r="K307" i="63"/>
  <c r="B308" i="63"/>
  <c r="D308" i="63"/>
  <c r="J18" i="35"/>
  <c r="Q8" i="35"/>
  <c r="U8" i="35"/>
  <c r="N8" i="35"/>
  <c r="E308" i="63"/>
  <c r="O8" i="35"/>
  <c r="F308" i="63"/>
  <c r="P8" i="35"/>
  <c r="G308" i="63"/>
  <c r="H308" i="63"/>
  <c r="I308" i="63"/>
  <c r="J308" i="63"/>
  <c r="T8" i="35"/>
  <c r="K308" i="63"/>
  <c r="B309" i="63"/>
  <c r="D309" i="63"/>
  <c r="J19" i="35"/>
  <c r="Q9" i="35"/>
  <c r="U9" i="35"/>
  <c r="N9" i="35"/>
  <c r="E309" i="63"/>
  <c r="O9" i="35"/>
  <c r="F309" i="63"/>
  <c r="P9" i="35"/>
  <c r="G309" i="63"/>
  <c r="H309" i="63"/>
  <c r="I309" i="63"/>
  <c r="J309" i="63"/>
  <c r="T9" i="35"/>
  <c r="K309" i="63"/>
  <c r="B310" i="63"/>
  <c r="D310" i="63"/>
  <c r="J20" i="35"/>
  <c r="Q10" i="35"/>
  <c r="U10" i="35"/>
  <c r="N10" i="35"/>
  <c r="E310" i="63"/>
  <c r="O10" i="35"/>
  <c r="F310" i="63"/>
  <c r="P10" i="35"/>
  <c r="G310" i="63"/>
  <c r="H310" i="63"/>
  <c r="I310" i="63"/>
  <c r="J310" i="63"/>
  <c r="T10" i="35"/>
  <c r="K310" i="63"/>
  <c r="B311" i="63"/>
  <c r="D311" i="63"/>
  <c r="J21" i="35"/>
  <c r="Q11" i="35"/>
  <c r="U11" i="35"/>
  <c r="N11" i="35"/>
  <c r="E311" i="63"/>
  <c r="O11" i="35"/>
  <c r="F311" i="63"/>
  <c r="P11" i="35"/>
  <c r="G311" i="63"/>
  <c r="H311" i="63"/>
  <c r="I311" i="63"/>
  <c r="J311" i="63"/>
  <c r="T11" i="35"/>
  <c r="K311" i="63"/>
  <c r="B312" i="63"/>
  <c r="D312" i="63"/>
  <c r="J22" i="35"/>
  <c r="Q12" i="35"/>
  <c r="U12" i="35"/>
  <c r="N12" i="35"/>
  <c r="E312" i="63"/>
  <c r="O12" i="35"/>
  <c r="F312" i="63"/>
  <c r="P12" i="35"/>
  <c r="G312" i="63"/>
  <c r="H312" i="63"/>
  <c r="I312" i="63"/>
  <c r="J312" i="63"/>
  <c r="T12" i="35"/>
  <c r="K312" i="63"/>
  <c r="B313" i="63"/>
  <c r="D313" i="63"/>
  <c r="J23" i="35"/>
  <c r="Q13" i="35"/>
  <c r="U13" i="35"/>
  <c r="N13" i="35"/>
  <c r="E313" i="63"/>
  <c r="O13" i="35"/>
  <c r="F313" i="63"/>
  <c r="P13" i="35"/>
  <c r="G313" i="63"/>
  <c r="H313" i="63"/>
  <c r="I313" i="63"/>
  <c r="J313" i="63"/>
  <c r="T13" i="35"/>
  <c r="K313" i="63"/>
  <c r="B314" i="63"/>
  <c r="D314" i="63"/>
  <c r="J24" i="35"/>
  <c r="Q14" i="35"/>
  <c r="U14" i="35"/>
  <c r="N14" i="35"/>
  <c r="E314" i="63"/>
  <c r="O14" i="35"/>
  <c r="F314" i="63"/>
  <c r="P14" i="35"/>
  <c r="G314" i="63"/>
  <c r="H314" i="63"/>
  <c r="I314" i="63"/>
  <c r="J314" i="63"/>
  <c r="T14" i="35"/>
  <c r="K314" i="63"/>
  <c r="B315" i="63"/>
  <c r="D315" i="63"/>
  <c r="J25" i="35"/>
  <c r="Q15" i="35"/>
  <c r="U15" i="35"/>
  <c r="N15" i="35"/>
  <c r="E315" i="63"/>
  <c r="O15" i="35"/>
  <c r="F315" i="63"/>
  <c r="P15" i="35"/>
  <c r="G315" i="63"/>
  <c r="H315" i="63"/>
  <c r="I315" i="63"/>
  <c r="J315" i="63"/>
  <c r="T15" i="35"/>
  <c r="K315" i="63"/>
  <c r="G14" i="7"/>
  <c r="H14" i="7"/>
  <c r="I14" i="7"/>
  <c r="F15" i="7"/>
  <c r="G15" i="7"/>
  <c r="H15" i="7"/>
  <c r="I15" i="7"/>
  <c r="F16" i="7"/>
  <c r="G16" i="7"/>
  <c r="H16" i="7"/>
  <c r="I16" i="7"/>
  <c r="F17" i="7"/>
  <c r="G17" i="7"/>
  <c r="H17" i="7"/>
  <c r="I17" i="7"/>
  <c r="F18" i="7"/>
  <c r="G18" i="7"/>
  <c r="H18" i="7"/>
  <c r="I18" i="7"/>
  <c r="H19" i="7"/>
  <c r="I19" i="7"/>
  <c r="H20" i="7"/>
  <c r="I20" i="7"/>
  <c r="H21" i="7"/>
  <c r="I21" i="7"/>
  <c r="H22" i="7"/>
  <c r="I22" i="7"/>
  <c r="H23" i="7"/>
  <c r="I23" i="7"/>
  <c r="G11" i="7"/>
  <c r="J25" i="7"/>
  <c r="Q15" i="7"/>
  <c r="U15" i="7"/>
  <c r="N15" i="7"/>
  <c r="B18" i="63"/>
  <c r="B19" i="63"/>
  <c r="B20" i="63"/>
  <c r="B21" i="63"/>
  <c r="B22" i="63"/>
  <c r="B23" i="63"/>
  <c r="B24" i="63"/>
  <c r="B25" i="63"/>
  <c r="B26" i="63"/>
  <c r="B27" i="63"/>
  <c r="B28" i="63"/>
  <c r="B29" i="63"/>
  <c r="D18" i="63"/>
  <c r="D19" i="63"/>
  <c r="D20" i="63"/>
  <c r="D21" i="63"/>
  <c r="D22" i="63"/>
  <c r="D23" i="63"/>
  <c r="D24" i="63"/>
  <c r="D25" i="63"/>
  <c r="D26" i="63"/>
  <c r="D27" i="63"/>
  <c r="D28" i="63"/>
  <c r="D29" i="63"/>
  <c r="E29" i="63"/>
  <c r="J29" i="63"/>
  <c r="J24" i="7"/>
  <c r="Q14" i="7"/>
  <c r="U14" i="7"/>
  <c r="N14" i="7"/>
  <c r="E28" i="63"/>
  <c r="J28" i="63"/>
  <c r="J23" i="7"/>
  <c r="Q13" i="7"/>
  <c r="U13" i="7"/>
  <c r="N13" i="7"/>
  <c r="E27" i="63"/>
  <c r="J27" i="63"/>
  <c r="J22" i="7"/>
  <c r="Q12" i="7"/>
  <c r="U12" i="7"/>
  <c r="N12" i="7"/>
  <c r="E26" i="63"/>
  <c r="J26" i="63"/>
  <c r="J21" i="7"/>
  <c r="Q11" i="7"/>
  <c r="U11" i="7"/>
  <c r="N11" i="7"/>
  <c r="E25" i="63"/>
  <c r="J25" i="63"/>
  <c r="J20" i="7"/>
  <c r="Q10" i="7"/>
  <c r="U10" i="7"/>
  <c r="N10" i="7"/>
  <c r="E24" i="63"/>
  <c r="J24" i="63"/>
  <c r="J19" i="7"/>
  <c r="Q9" i="7"/>
  <c r="U9" i="7"/>
  <c r="N9" i="7"/>
  <c r="E23" i="63"/>
  <c r="J23" i="63"/>
  <c r="J18" i="7"/>
  <c r="Q8" i="7"/>
  <c r="U8" i="7"/>
  <c r="G7" i="7"/>
  <c r="H7" i="7"/>
  <c r="I7" i="7"/>
  <c r="J7" i="7"/>
  <c r="O8" i="7"/>
  <c r="K7" i="7"/>
  <c r="P8" i="7"/>
  <c r="N8" i="7"/>
  <c r="E22" i="63"/>
  <c r="J22" i="63"/>
  <c r="J17" i="7"/>
  <c r="Q7" i="7"/>
  <c r="U7" i="7"/>
  <c r="O7" i="7"/>
  <c r="P7" i="7"/>
  <c r="N7" i="7"/>
  <c r="E21" i="63"/>
  <c r="J21" i="63"/>
  <c r="J16" i="7"/>
  <c r="Q6" i="7"/>
  <c r="U6" i="7"/>
  <c r="O6" i="7"/>
  <c r="P6" i="7"/>
  <c r="N6" i="7"/>
  <c r="E20" i="63"/>
  <c r="J20" i="63"/>
  <c r="J15" i="7"/>
  <c r="Q5" i="7"/>
  <c r="U5" i="7"/>
  <c r="O5" i="7"/>
  <c r="P5" i="7"/>
  <c r="N5" i="7"/>
  <c r="E19" i="63"/>
  <c r="J19" i="63"/>
  <c r="J14" i="7"/>
  <c r="Q4" i="7"/>
  <c r="U4" i="7"/>
  <c r="O4" i="7"/>
  <c r="P4" i="7"/>
  <c r="N4" i="7"/>
  <c r="E18" i="63"/>
  <c r="J18" i="63"/>
  <c r="J25" i="6"/>
  <c r="Q15" i="6"/>
  <c r="U15" i="6"/>
  <c r="N15" i="6"/>
  <c r="B5" i="63"/>
  <c r="B6" i="63"/>
  <c r="B7" i="63"/>
  <c r="B8" i="63"/>
  <c r="B9" i="63"/>
  <c r="B10" i="63"/>
  <c r="B11" i="63"/>
  <c r="B12" i="63"/>
  <c r="B13" i="63"/>
  <c r="B14" i="63"/>
  <c r="B15" i="63"/>
  <c r="B16" i="63"/>
  <c r="D5" i="63"/>
  <c r="D6" i="63"/>
  <c r="D7" i="63"/>
  <c r="D8" i="63"/>
  <c r="D9" i="63"/>
  <c r="D10" i="63"/>
  <c r="D11" i="63"/>
  <c r="D12" i="63"/>
  <c r="D13" i="63"/>
  <c r="D14" i="63"/>
  <c r="D15" i="63"/>
  <c r="D16" i="63"/>
  <c r="E16" i="63"/>
  <c r="J16" i="63"/>
  <c r="J24" i="6"/>
  <c r="Q14" i="6"/>
  <c r="U14" i="6"/>
  <c r="N14" i="6"/>
  <c r="E15" i="63"/>
  <c r="J15" i="63"/>
  <c r="J23" i="6"/>
  <c r="Q13" i="6"/>
  <c r="U13" i="6"/>
  <c r="N13" i="6"/>
  <c r="E14" i="63"/>
  <c r="J14" i="63"/>
  <c r="J22" i="6"/>
  <c r="Q12" i="6"/>
  <c r="U12" i="6"/>
  <c r="N12" i="6"/>
  <c r="E13" i="63"/>
  <c r="J13" i="63"/>
  <c r="J21" i="6"/>
  <c r="Q11" i="6"/>
  <c r="U11" i="6"/>
  <c r="N11" i="6"/>
  <c r="E12" i="63"/>
  <c r="J12" i="63"/>
  <c r="J20" i="6"/>
  <c r="Q10" i="6"/>
  <c r="U10" i="6"/>
  <c r="N10" i="6"/>
  <c r="E11" i="63"/>
  <c r="J11" i="63"/>
  <c r="J19" i="6"/>
  <c r="Q9" i="6"/>
  <c r="U9" i="6"/>
  <c r="N9" i="6"/>
  <c r="E10" i="63"/>
  <c r="J10" i="63"/>
  <c r="J18" i="6"/>
  <c r="Q8" i="6"/>
  <c r="U8" i="6"/>
  <c r="G7" i="6"/>
  <c r="H7" i="6"/>
  <c r="I7" i="6"/>
  <c r="J7" i="6"/>
  <c r="O8" i="6"/>
  <c r="K7" i="6"/>
  <c r="P8" i="6"/>
  <c r="N8" i="6"/>
  <c r="E9" i="63"/>
  <c r="J9" i="63"/>
  <c r="J17" i="6"/>
  <c r="Q7" i="6"/>
  <c r="U7" i="6"/>
  <c r="O7" i="6"/>
  <c r="P7" i="6"/>
  <c r="N7" i="6"/>
  <c r="E8" i="63"/>
  <c r="J8" i="63"/>
  <c r="J16" i="6"/>
  <c r="Q6" i="6"/>
  <c r="U6" i="6"/>
  <c r="O6" i="6"/>
  <c r="P6" i="6"/>
  <c r="N6" i="6"/>
  <c r="E7" i="63"/>
  <c r="J7" i="63"/>
  <c r="J15" i="6"/>
  <c r="Q5" i="6"/>
  <c r="U5" i="6"/>
  <c r="O5" i="6"/>
  <c r="P5" i="6"/>
  <c r="N5" i="6"/>
  <c r="E6" i="63"/>
  <c r="J6" i="63"/>
  <c r="O4" i="6"/>
  <c r="P4" i="6"/>
  <c r="N4" i="6"/>
  <c r="E5" i="63"/>
  <c r="J5" i="63"/>
  <c r="T15" i="6"/>
  <c r="T15" i="7"/>
  <c r="K29" i="63"/>
  <c r="S15" i="6"/>
  <c r="S15" i="7"/>
  <c r="I29" i="63"/>
  <c r="H29" i="63"/>
  <c r="P15" i="6"/>
  <c r="P15" i="7"/>
  <c r="G29" i="63"/>
  <c r="O15" i="6"/>
  <c r="O15" i="7"/>
  <c r="F29" i="63"/>
  <c r="T14" i="6"/>
  <c r="T14" i="7"/>
  <c r="K28" i="63"/>
  <c r="S14" i="6"/>
  <c r="S14" i="7"/>
  <c r="I28" i="63"/>
  <c r="H28" i="63"/>
  <c r="P14" i="6"/>
  <c r="P14" i="7"/>
  <c r="G28" i="63"/>
  <c r="O14" i="6"/>
  <c r="O14" i="7"/>
  <c r="F28" i="63"/>
  <c r="T13" i="6"/>
  <c r="T13" i="7"/>
  <c r="K27" i="63"/>
  <c r="S13" i="6"/>
  <c r="S13" i="7"/>
  <c r="I27" i="63"/>
  <c r="H27" i="63"/>
  <c r="P13" i="6"/>
  <c r="P13" i="7"/>
  <c r="G27" i="63"/>
  <c r="O13" i="6"/>
  <c r="O13" i="7"/>
  <c r="F27" i="63"/>
  <c r="T12" i="6"/>
  <c r="T12" i="7"/>
  <c r="K26" i="63"/>
  <c r="S12" i="6"/>
  <c r="S12" i="7"/>
  <c r="I26" i="63"/>
  <c r="H26" i="63"/>
  <c r="P12" i="6"/>
  <c r="P12" i="7"/>
  <c r="G26" i="63"/>
  <c r="O12" i="6"/>
  <c r="O12" i="7"/>
  <c r="F26" i="63"/>
  <c r="T11" i="6"/>
  <c r="T11" i="7"/>
  <c r="K25" i="63"/>
  <c r="S11" i="6"/>
  <c r="S11" i="7"/>
  <c r="I25" i="63"/>
  <c r="H25" i="63"/>
  <c r="P11" i="6"/>
  <c r="P11" i="7"/>
  <c r="G25" i="63"/>
  <c r="O11" i="6"/>
  <c r="O11" i="7"/>
  <c r="F25" i="63"/>
  <c r="T10" i="6"/>
  <c r="T10" i="7"/>
  <c r="K24" i="63"/>
  <c r="S10" i="6"/>
  <c r="S10" i="7"/>
  <c r="I24" i="63"/>
  <c r="H24" i="63"/>
  <c r="P10" i="6"/>
  <c r="P10" i="7"/>
  <c r="G24" i="63"/>
  <c r="O10" i="6"/>
  <c r="O10" i="7"/>
  <c r="F24" i="63"/>
  <c r="T9" i="6"/>
  <c r="T9" i="7"/>
  <c r="K23" i="63"/>
  <c r="S9" i="6"/>
  <c r="S9" i="7"/>
  <c r="I23" i="63"/>
  <c r="H23" i="63"/>
  <c r="P9" i="6"/>
  <c r="P9" i="7"/>
  <c r="G23" i="63"/>
  <c r="O9" i="6"/>
  <c r="O9" i="7"/>
  <c r="F23" i="63"/>
  <c r="T8" i="6"/>
  <c r="T8" i="7"/>
  <c r="K22" i="63"/>
  <c r="S8" i="6"/>
  <c r="S8" i="7"/>
  <c r="I22" i="63"/>
  <c r="H22" i="63"/>
  <c r="G22" i="63"/>
  <c r="F22" i="63"/>
  <c r="T7" i="6"/>
  <c r="T7" i="7"/>
  <c r="K21" i="63"/>
  <c r="S7" i="6"/>
  <c r="S7" i="7"/>
  <c r="I21" i="63"/>
  <c r="H21" i="63"/>
  <c r="G21" i="63"/>
  <c r="F21" i="63"/>
  <c r="T6" i="6"/>
  <c r="T6" i="7"/>
  <c r="K20" i="63"/>
  <c r="S6" i="6"/>
  <c r="S6" i="7"/>
  <c r="I20" i="63"/>
  <c r="H20" i="63"/>
  <c r="G20" i="63"/>
  <c r="F20" i="63"/>
  <c r="T5" i="6"/>
  <c r="T5" i="7"/>
  <c r="K19" i="63"/>
  <c r="S5" i="6"/>
  <c r="S5" i="7"/>
  <c r="I19" i="63"/>
  <c r="H19" i="63"/>
  <c r="G19" i="63"/>
  <c r="F19" i="63"/>
  <c r="T4" i="6"/>
  <c r="T4" i="7"/>
  <c r="K18" i="63"/>
  <c r="S4" i="7"/>
  <c r="I18" i="63"/>
  <c r="H18" i="63"/>
  <c r="G18" i="63"/>
  <c r="F18" i="63"/>
  <c r="G5" i="63"/>
  <c r="H5" i="63"/>
  <c r="I5" i="63"/>
  <c r="K5" i="63"/>
  <c r="G6" i="63"/>
  <c r="H6" i="63"/>
  <c r="I6" i="63"/>
  <c r="K6" i="63"/>
  <c r="G7" i="63"/>
  <c r="H7" i="63"/>
  <c r="I7" i="63"/>
  <c r="K7" i="63"/>
  <c r="G8" i="63"/>
  <c r="H8" i="63"/>
  <c r="I8" i="63"/>
  <c r="K8" i="63"/>
  <c r="G9" i="63"/>
  <c r="H9" i="63"/>
  <c r="I9" i="63"/>
  <c r="K9" i="63"/>
  <c r="G10" i="63"/>
  <c r="H10" i="63"/>
  <c r="I10" i="63"/>
  <c r="K10" i="63"/>
  <c r="G11" i="63"/>
  <c r="H11" i="63"/>
  <c r="I11" i="63"/>
  <c r="K11" i="63"/>
  <c r="G12" i="63"/>
  <c r="H12" i="63"/>
  <c r="I12" i="63"/>
  <c r="K12" i="63"/>
  <c r="G13" i="63"/>
  <c r="H13" i="63"/>
  <c r="I13" i="63"/>
  <c r="K13" i="63"/>
  <c r="G14" i="63"/>
  <c r="H14" i="63"/>
  <c r="I14" i="63"/>
  <c r="K14" i="63"/>
  <c r="G15" i="63"/>
  <c r="H15" i="63"/>
  <c r="I15" i="63"/>
  <c r="K15" i="63"/>
  <c r="G16" i="63"/>
  <c r="H16" i="63"/>
  <c r="I16" i="63"/>
  <c r="K16" i="63"/>
  <c r="F16" i="63"/>
  <c r="F7" i="63"/>
  <c r="F8" i="63"/>
  <c r="F9" i="63"/>
  <c r="F10" i="63"/>
  <c r="F11" i="63"/>
  <c r="F12" i="63"/>
  <c r="F13" i="63"/>
  <c r="F14" i="63"/>
  <c r="F15" i="63"/>
  <c r="F6" i="63"/>
  <c r="F5" i="63"/>
  <c r="J29" i="7"/>
  <c r="Q19" i="7"/>
  <c r="U19" i="7"/>
  <c r="J28" i="7"/>
  <c r="Q18" i="7"/>
  <c r="U18" i="7"/>
  <c r="J27" i="7"/>
  <c r="Q17" i="7"/>
  <c r="U17" i="7"/>
  <c r="J26" i="7"/>
  <c r="Q16" i="7"/>
  <c r="U16" i="7"/>
  <c r="J29" i="8"/>
  <c r="Q19" i="8"/>
  <c r="U19" i="8"/>
  <c r="J28" i="8"/>
  <c r="Q18" i="8"/>
  <c r="U18" i="8"/>
  <c r="J27" i="8"/>
  <c r="Q17" i="8"/>
  <c r="U17" i="8"/>
  <c r="J26" i="8"/>
  <c r="Q16" i="8"/>
  <c r="U16" i="8"/>
  <c r="J29" i="9"/>
  <c r="Q19" i="9"/>
  <c r="U19" i="9"/>
  <c r="J28" i="9"/>
  <c r="Q18" i="9"/>
  <c r="U18" i="9"/>
  <c r="J27" i="9"/>
  <c r="Q17" i="9"/>
  <c r="U17" i="9"/>
  <c r="J26" i="9"/>
  <c r="Q16" i="9"/>
  <c r="U16" i="9"/>
  <c r="J29" i="10"/>
  <c r="Q19" i="10"/>
  <c r="U19" i="10"/>
  <c r="J28" i="10"/>
  <c r="Q18" i="10"/>
  <c r="U18" i="10"/>
  <c r="J27" i="10"/>
  <c r="Q17" i="10"/>
  <c r="U17" i="10"/>
  <c r="J26" i="10"/>
  <c r="Q16" i="10"/>
  <c r="U16" i="10"/>
  <c r="J29" i="11"/>
  <c r="Q19" i="11"/>
  <c r="U19" i="11"/>
  <c r="J28" i="11"/>
  <c r="Q18" i="11"/>
  <c r="U18" i="11"/>
  <c r="J27" i="11"/>
  <c r="Q17" i="11"/>
  <c r="U17" i="11"/>
  <c r="J26" i="11"/>
  <c r="Q16" i="11"/>
  <c r="U16" i="11"/>
  <c r="J29" i="12"/>
  <c r="Q19" i="12"/>
  <c r="U19" i="12"/>
  <c r="J28" i="12"/>
  <c r="Q18" i="12"/>
  <c r="U18" i="12"/>
  <c r="J27" i="12"/>
  <c r="Q17" i="12"/>
  <c r="U17" i="12"/>
  <c r="J26" i="12"/>
  <c r="Q16" i="12"/>
  <c r="U16" i="12"/>
  <c r="J29" i="13"/>
  <c r="Q19" i="13"/>
  <c r="U19" i="13"/>
  <c r="J28" i="13"/>
  <c r="Q18" i="13"/>
  <c r="U18" i="13"/>
  <c r="J27" i="13"/>
  <c r="Q17" i="13"/>
  <c r="U17" i="13"/>
  <c r="J26" i="13"/>
  <c r="Q16" i="13"/>
  <c r="U16" i="13"/>
  <c r="J29" i="14"/>
  <c r="Q19" i="14"/>
  <c r="U19" i="14"/>
  <c r="J28" i="14"/>
  <c r="Q18" i="14"/>
  <c r="U18" i="14"/>
  <c r="J27" i="14"/>
  <c r="Q17" i="14"/>
  <c r="U17" i="14"/>
  <c r="J26" i="14"/>
  <c r="Q16" i="14"/>
  <c r="U16" i="14"/>
  <c r="J29" i="15"/>
  <c r="Q19" i="15"/>
  <c r="U19" i="15"/>
  <c r="J28" i="15"/>
  <c r="Q18" i="15"/>
  <c r="U18" i="15"/>
  <c r="J27" i="15"/>
  <c r="Q17" i="15"/>
  <c r="U17" i="15"/>
  <c r="J26" i="15"/>
  <c r="Q16" i="15"/>
  <c r="U16" i="15"/>
  <c r="J29" i="18"/>
  <c r="Q19" i="18"/>
  <c r="U19" i="18"/>
  <c r="J28" i="18"/>
  <c r="Q18" i="18"/>
  <c r="U18" i="18"/>
  <c r="J27" i="18"/>
  <c r="Q17" i="18"/>
  <c r="U17" i="18"/>
  <c r="J26" i="18"/>
  <c r="Q16" i="18"/>
  <c r="U16" i="18"/>
  <c r="J29" i="19"/>
  <c r="Q19" i="19"/>
  <c r="U19" i="19"/>
  <c r="J28" i="19"/>
  <c r="Q18" i="19"/>
  <c r="U18" i="19"/>
  <c r="J27" i="19"/>
  <c r="Q17" i="19"/>
  <c r="U17" i="19"/>
  <c r="J26" i="19"/>
  <c r="Q16" i="19"/>
  <c r="U16" i="19"/>
  <c r="J29" i="20"/>
  <c r="Q19" i="20"/>
  <c r="U19" i="20"/>
  <c r="J28" i="20"/>
  <c r="Q18" i="20"/>
  <c r="U18" i="20"/>
  <c r="J27" i="20"/>
  <c r="Q17" i="20"/>
  <c r="U17" i="20"/>
  <c r="J26" i="20"/>
  <c r="Q16" i="20"/>
  <c r="U16" i="20"/>
  <c r="J29" i="21"/>
  <c r="Q19" i="21"/>
  <c r="U19" i="21"/>
  <c r="J28" i="21"/>
  <c r="Q18" i="21"/>
  <c r="U18" i="21"/>
  <c r="J27" i="21"/>
  <c r="Q17" i="21"/>
  <c r="U17" i="21"/>
  <c r="J26" i="21"/>
  <c r="Q16" i="21"/>
  <c r="U16" i="21"/>
  <c r="J29" i="22"/>
  <c r="Q19" i="22"/>
  <c r="U19" i="22"/>
  <c r="J28" i="22"/>
  <c r="Q18" i="22"/>
  <c r="U18" i="22"/>
  <c r="J27" i="22"/>
  <c r="Q17" i="22"/>
  <c r="U17" i="22"/>
  <c r="J26" i="22"/>
  <c r="Q16" i="22"/>
  <c r="U16" i="22"/>
  <c r="J29" i="23"/>
  <c r="Q19" i="23"/>
  <c r="U19" i="23"/>
  <c r="J28" i="23"/>
  <c r="Q18" i="23"/>
  <c r="U18" i="23"/>
  <c r="J27" i="23"/>
  <c r="Q17" i="23"/>
  <c r="U17" i="23"/>
  <c r="J26" i="23"/>
  <c r="Q16" i="23"/>
  <c r="U16" i="23"/>
  <c r="J29" i="24"/>
  <c r="Q19" i="24"/>
  <c r="U19" i="24"/>
  <c r="J28" i="24"/>
  <c r="Q18" i="24"/>
  <c r="U18" i="24"/>
  <c r="J27" i="24"/>
  <c r="Q17" i="24"/>
  <c r="U17" i="24"/>
  <c r="J26" i="24"/>
  <c r="Q16" i="24"/>
  <c r="U16" i="24"/>
  <c r="J29" i="25"/>
  <c r="Q19" i="25"/>
  <c r="U19" i="25"/>
  <c r="J28" i="25"/>
  <c r="Q18" i="25"/>
  <c r="U18" i="25"/>
  <c r="J27" i="25"/>
  <c r="Q17" i="25"/>
  <c r="U17" i="25"/>
  <c r="J26" i="25"/>
  <c r="Q16" i="25"/>
  <c r="U16" i="25"/>
  <c r="J29" i="26"/>
  <c r="Q19" i="26"/>
  <c r="U19" i="26"/>
  <c r="J28" i="26"/>
  <c r="Q18" i="26"/>
  <c r="U18" i="26"/>
  <c r="J27" i="26"/>
  <c r="Q17" i="26"/>
  <c r="U17" i="26"/>
  <c r="J26" i="26"/>
  <c r="Q16" i="26"/>
  <c r="U16" i="26"/>
  <c r="J29" i="27"/>
  <c r="Q19" i="27"/>
  <c r="U19" i="27"/>
  <c r="J28" i="27"/>
  <c r="Q18" i="27"/>
  <c r="U18" i="27"/>
  <c r="J27" i="27"/>
  <c r="Q17" i="27"/>
  <c r="U17" i="27"/>
  <c r="J26" i="27"/>
  <c r="Q16" i="27"/>
  <c r="U16" i="27"/>
  <c r="J29" i="28"/>
  <c r="Q19" i="28"/>
  <c r="U19" i="28"/>
  <c r="J28" i="28"/>
  <c r="Q18" i="28"/>
  <c r="U18" i="28"/>
  <c r="J27" i="28"/>
  <c r="Q17" i="28"/>
  <c r="U17" i="28"/>
  <c r="J26" i="28"/>
  <c r="Q16" i="28"/>
  <c r="U16" i="28"/>
  <c r="J29" i="29"/>
  <c r="Q19" i="29"/>
  <c r="U19" i="29"/>
  <c r="J28" i="29"/>
  <c r="Q18" i="29"/>
  <c r="U18" i="29"/>
  <c r="J27" i="29"/>
  <c r="Q17" i="29"/>
  <c r="U17" i="29"/>
  <c r="J26" i="29"/>
  <c r="Q16" i="29"/>
  <c r="U16" i="29"/>
  <c r="J29" i="34"/>
  <c r="Q19" i="34"/>
  <c r="U19" i="34"/>
  <c r="J28" i="34"/>
  <c r="Q18" i="34"/>
  <c r="U18" i="34"/>
  <c r="J27" i="34"/>
  <c r="Q17" i="34"/>
  <c r="U17" i="34"/>
  <c r="J26" i="34"/>
  <c r="Q16" i="34"/>
  <c r="U16" i="34"/>
  <c r="J29" i="35"/>
  <c r="Q19" i="35"/>
  <c r="U19" i="35"/>
  <c r="J28" i="35"/>
  <c r="Q18" i="35"/>
  <c r="U18" i="35"/>
  <c r="J27" i="35"/>
  <c r="Q17" i="35"/>
  <c r="U17" i="35"/>
  <c r="J26" i="35"/>
  <c r="Q16" i="35"/>
  <c r="U16" i="35"/>
  <c r="J29" i="36"/>
  <c r="Q19" i="36"/>
  <c r="U19" i="36"/>
  <c r="J28" i="36"/>
  <c r="Q18" i="36"/>
  <c r="U18" i="36"/>
  <c r="J27" i="36"/>
  <c r="Q17" i="36"/>
  <c r="U17" i="36"/>
  <c r="J26" i="36"/>
  <c r="Q16" i="36"/>
  <c r="U16" i="36"/>
  <c r="J29" i="37"/>
  <c r="Q19" i="37"/>
  <c r="U19" i="37"/>
  <c r="J28" i="37"/>
  <c r="Q18" i="37"/>
  <c r="U18" i="37"/>
  <c r="J27" i="37"/>
  <c r="Q17" i="37"/>
  <c r="U17" i="37"/>
  <c r="J26" i="37"/>
  <c r="Q16" i="37"/>
  <c r="U16" i="37"/>
  <c r="J29" i="38"/>
  <c r="Q19" i="38"/>
  <c r="U19" i="38"/>
  <c r="J28" i="38"/>
  <c r="Q18" i="38"/>
  <c r="U18" i="38"/>
  <c r="J27" i="38"/>
  <c r="Q17" i="38"/>
  <c r="U17" i="38"/>
  <c r="J26" i="38"/>
  <c r="Q16" i="38"/>
  <c r="U16" i="38"/>
  <c r="J29" i="39"/>
  <c r="Q19" i="39"/>
  <c r="U19" i="39"/>
  <c r="J28" i="39"/>
  <c r="Q18" i="39"/>
  <c r="U18" i="39"/>
  <c r="J27" i="39"/>
  <c r="Q17" i="39"/>
  <c r="U17" i="39"/>
  <c r="J26" i="39"/>
  <c r="Q16" i="39"/>
  <c r="U16" i="39"/>
  <c r="J29" i="40"/>
  <c r="Q19" i="40"/>
  <c r="U19" i="40"/>
  <c r="J28" i="40"/>
  <c r="Q18" i="40"/>
  <c r="U18" i="40"/>
  <c r="J27" i="40"/>
  <c r="Q17" i="40"/>
  <c r="U17" i="40"/>
  <c r="J26" i="40"/>
  <c r="Q16" i="40"/>
  <c r="U16" i="40"/>
  <c r="J29" i="44"/>
  <c r="Q19" i="44"/>
  <c r="U19" i="44"/>
  <c r="J28" i="44"/>
  <c r="Q18" i="44"/>
  <c r="U18" i="44"/>
  <c r="J27" i="44"/>
  <c r="Q17" i="44"/>
  <c r="U17" i="44"/>
  <c r="J26" i="44"/>
  <c r="Q16" i="44"/>
  <c r="U16" i="44"/>
  <c r="J29" i="45"/>
  <c r="Q19" i="45"/>
  <c r="U19" i="45"/>
  <c r="J28" i="45"/>
  <c r="Q18" i="45"/>
  <c r="U18" i="45"/>
  <c r="J27" i="45"/>
  <c r="Q17" i="45"/>
  <c r="U17" i="45"/>
  <c r="J26" i="45"/>
  <c r="Q16" i="45"/>
  <c r="U16" i="45"/>
  <c r="J29" i="48"/>
  <c r="Q19" i="48"/>
  <c r="U19" i="48"/>
  <c r="J28" i="48"/>
  <c r="Q18" i="48"/>
  <c r="U18" i="48"/>
  <c r="J27" i="48"/>
  <c r="Q17" i="48"/>
  <c r="U17" i="48"/>
  <c r="J26" i="48"/>
  <c r="Q16" i="48"/>
  <c r="U16" i="48"/>
  <c r="J29" i="49"/>
  <c r="Q19" i="49"/>
  <c r="U19" i="49"/>
  <c r="J28" i="49"/>
  <c r="Q18" i="49"/>
  <c r="U18" i="49"/>
  <c r="J27" i="49"/>
  <c r="Q17" i="49"/>
  <c r="U17" i="49"/>
  <c r="J26" i="49"/>
  <c r="Q16" i="49"/>
  <c r="U16" i="49"/>
  <c r="J29" i="50"/>
  <c r="Q19" i="50"/>
  <c r="U19" i="50"/>
  <c r="J28" i="50"/>
  <c r="Q18" i="50"/>
  <c r="U18" i="50"/>
  <c r="J27" i="50"/>
  <c r="Q17" i="50"/>
  <c r="U17" i="50"/>
  <c r="J26" i="50"/>
  <c r="Q16" i="50"/>
  <c r="U16" i="50"/>
  <c r="J29" i="51"/>
  <c r="Q19" i="51"/>
  <c r="U19" i="51"/>
  <c r="J28" i="51"/>
  <c r="Q18" i="51"/>
  <c r="U18" i="51"/>
  <c r="J27" i="51"/>
  <c r="Q17" i="51"/>
  <c r="U17" i="51"/>
  <c r="J26" i="51"/>
  <c r="Q16" i="51"/>
  <c r="U16" i="51"/>
  <c r="J29" i="52"/>
  <c r="Q19" i="52"/>
  <c r="U19" i="52"/>
  <c r="J28" i="52"/>
  <c r="Q18" i="52"/>
  <c r="U18" i="52"/>
  <c r="J27" i="52"/>
  <c r="Q17" i="52"/>
  <c r="U17" i="52"/>
  <c r="J26" i="52"/>
  <c r="Q16" i="52"/>
  <c r="U16" i="52"/>
  <c r="J29" i="53"/>
  <c r="Q19" i="53"/>
  <c r="U19" i="53"/>
  <c r="J28" i="53"/>
  <c r="Q18" i="53"/>
  <c r="U18" i="53"/>
  <c r="J27" i="53"/>
  <c r="Q17" i="53"/>
  <c r="U17" i="53"/>
  <c r="J26" i="53"/>
  <c r="Q16" i="53"/>
  <c r="U16" i="53"/>
  <c r="J29" i="54"/>
  <c r="Q19" i="54"/>
  <c r="U19" i="54"/>
  <c r="J28" i="54"/>
  <c r="Q18" i="54"/>
  <c r="U18" i="54"/>
  <c r="J27" i="54"/>
  <c r="Q17" i="54"/>
  <c r="U17" i="54"/>
  <c r="J26" i="54"/>
  <c r="Q16" i="54"/>
  <c r="U16" i="54"/>
  <c r="J29" i="55"/>
  <c r="Q19" i="55"/>
  <c r="U19" i="55"/>
  <c r="J28" i="55"/>
  <c r="Q18" i="55"/>
  <c r="U18" i="55"/>
  <c r="J27" i="55"/>
  <c r="Q17" i="55"/>
  <c r="U17" i="55"/>
  <c r="J26" i="55"/>
  <c r="Q16" i="55"/>
  <c r="U16" i="55"/>
  <c r="J29" i="58"/>
  <c r="Q19" i="58"/>
  <c r="U19" i="58"/>
  <c r="J28" i="58"/>
  <c r="Q18" i="58"/>
  <c r="U18" i="58"/>
  <c r="J27" i="58"/>
  <c r="Q17" i="58"/>
  <c r="U17" i="58"/>
  <c r="J26" i="58"/>
  <c r="Q16" i="58"/>
  <c r="U16" i="58"/>
  <c r="J29" i="59"/>
  <c r="Q19" i="59"/>
  <c r="U19" i="59"/>
  <c r="J28" i="59"/>
  <c r="Q18" i="59"/>
  <c r="U18" i="59"/>
  <c r="J27" i="59"/>
  <c r="Q17" i="59"/>
  <c r="U17" i="59"/>
  <c r="J26" i="59"/>
  <c r="Q16" i="59"/>
  <c r="U16" i="59"/>
  <c r="J29" i="62"/>
  <c r="Q19" i="62"/>
  <c r="U19" i="62"/>
  <c r="J28" i="62"/>
  <c r="Q18" i="62"/>
  <c r="U18" i="62"/>
  <c r="J27" i="62"/>
  <c r="Q17" i="62"/>
  <c r="U17" i="62"/>
  <c r="J26" i="62"/>
  <c r="Q16" i="62"/>
  <c r="U16" i="62"/>
  <c r="J29" i="6"/>
  <c r="Q19" i="6"/>
  <c r="U19" i="6"/>
  <c r="J28" i="6"/>
  <c r="Q18" i="6"/>
  <c r="U18" i="6"/>
  <c r="J27" i="6"/>
  <c r="Q17" i="6"/>
  <c r="U17" i="6"/>
  <c r="J26" i="6"/>
  <c r="Q16" i="6"/>
  <c r="U16" i="6"/>
  <c r="F14" i="7"/>
  <c r="E15" i="7"/>
  <c r="E16" i="7"/>
  <c r="E17" i="7"/>
  <c r="E18" i="7"/>
  <c r="E19" i="7"/>
  <c r="E20" i="7"/>
  <c r="E21" i="7"/>
  <c r="E22" i="7"/>
  <c r="E23" i="7"/>
  <c r="F23" i="7"/>
  <c r="G23" i="7"/>
  <c r="F22" i="7"/>
  <c r="G22" i="7"/>
  <c r="F21" i="7"/>
  <c r="G21" i="7"/>
  <c r="F20" i="7"/>
  <c r="G20" i="7"/>
  <c r="T19" i="7"/>
  <c r="S19" i="7"/>
  <c r="P19" i="7"/>
  <c r="O19" i="7"/>
  <c r="N19" i="7"/>
  <c r="M4" i="7"/>
  <c r="M5" i="7"/>
  <c r="M6" i="7"/>
  <c r="M7" i="7"/>
  <c r="M8" i="7"/>
  <c r="M9" i="7"/>
  <c r="M10" i="7"/>
  <c r="M11" i="7"/>
  <c r="M12" i="7"/>
  <c r="M13" i="7"/>
  <c r="M14" i="7"/>
  <c r="M15" i="7"/>
  <c r="M16" i="7"/>
  <c r="M17" i="7"/>
  <c r="M18" i="7"/>
  <c r="M19" i="7"/>
  <c r="L4" i="7"/>
  <c r="L5" i="7"/>
  <c r="L6" i="7"/>
  <c r="L7" i="7"/>
  <c r="L8" i="7"/>
  <c r="L9" i="7"/>
  <c r="L10" i="7"/>
  <c r="L11" i="7"/>
  <c r="L12" i="7"/>
  <c r="L13" i="7"/>
  <c r="L14" i="7"/>
  <c r="L15" i="7"/>
  <c r="L16" i="7"/>
  <c r="L17" i="7"/>
  <c r="L18" i="7"/>
  <c r="L19" i="7"/>
  <c r="F19" i="7"/>
  <c r="G19" i="7"/>
  <c r="T18" i="7"/>
  <c r="S18" i="7"/>
  <c r="P18" i="7"/>
  <c r="O18" i="7"/>
  <c r="N18" i="7"/>
  <c r="T17" i="7"/>
  <c r="S17" i="7"/>
  <c r="P17" i="7"/>
  <c r="O17" i="7"/>
  <c r="N17" i="7"/>
  <c r="T16" i="7"/>
  <c r="S16" i="7"/>
  <c r="P16" i="7"/>
  <c r="O16" i="7"/>
  <c r="N16" i="7"/>
  <c r="F7" i="7"/>
  <c r="F8" i="7"/>
  <c r="G8" i="7"/>
  <c r="H9" i="7"/>
  <c r="I9" i="7"/>
  <c r="K9" i="7"/>
  <c r="J9" i="7"/>
  <c r="H8" i="7"/>
  <c r="F9" i="7"/>
  <c r="G9" i="7"/>
  <c r="F3" i="7"/>
  <c r="G3" i="7"/>
  <c r="H4" i="7"/>
  <c r="I2" i="7"/>
  <c r="I4" i="7"/>
  <c r="G4" i="7"/>
  <c r="G5" i="7"/>
  <c r="I8" i="7"/>
  <c r="K8" i="7"/>
  <c r="J8" i="7"/>
  <c r="F14" i="8"/>
  <c r="E15" i="8"/>
  <c r="E16" i="8"/>
  <c r="E17" i="8"/>
  <c r="E18" i="8"/>
  <c r="E19" i="8"/>
  <c r="E20" i="8"/>
  <c r="E21" i="8"/>
  <c r="E22" i="8"/>
  <c r="E23" i="8"/>
  <c r="F23" i="8"/>
  <c r="G23" i="8"/>
  <c r="F22" i="8"/>
  <c r="G22" i="8"/>
  <c r="F21" i="8"/>
  <c r="G21" i="8"/>
  <c r="F20" i="8"/>
  <c r="G20" i="8"/>
  <c r="T19" i="8"/>
  <c r="S19" i="8"/>
  <c r="P19" i="8"/>
  <c r="O19" i="8"/>
  <c r="N19" i="8"/>
  <c r="M4" i="8"/>
  <c r="M5" i="8"/>
  <c r="M6" i="8"/>
  <c r="M7" i="8"/>
  <c r="M8" i="8"/>
  <c r="M9" i="8"/>
  <c r="M10" i="8"/>
  <c r="M11" i="8"/>
  <c r="M12" i="8"/>
  <c r="M13" i="8"/>
  <c r="M14" i="8"/>
  <c r="M15" i="8"/>
  <c r="M16" i="8"/>
  <c r="M17" i="8"/>
  <c r="M18" i="8"/>
  <c r="M19" i="8"/>
  <c r="L4" i="8"/>
  <c r="L5" i="8"/>
  <c r="L6" i="8"/>
  <c r="L7" i="8"/>
  <c r="L8" i="8"/>
  <c r="L9" i="8"/>
  <c r="L10" i="8"/>
  <c r="L11" i="8"/>
  <c r="L12" i="8"/>
  <c r="L13" i="8"/>
  <c r="L14" i="8"/>
  <c r="L15" i="8"/>
  <c r="L16" i="8"/>
  <c r="L17" i="8"/>
  <c r="L18" i="8"/>
  <c r="L19" i="8"/>
  <c r="F19" i="8"/>
  <c r="G19" i="8"/>
  <c r="T18" i="8"/>
  <c r="S18" i="8"/>
  <c r="P18" i="8"/>
  <c r="O18" i="8"/>
  <c r="N18" i="8"/>
  <c r="T17" i="8"/>
  <c r="S17" i="8"/>
  <c r="P17" i="8"/>
  <c r="O17" i="8"/>
  <c r="N17" i="8"/>
  <c r="T16" i="8"/>
  <c r="S16" i="8"/>
  <c r="P16" i="8"/>
  <c r="O16" i="8"/>
  <c r="N16" i="8"/>
  <c r="S15" i="8"/>
  <c r="S14" i="8"/>
  <c r="S13" i="8"/>
  <c r="S12" i="8"/>
  <c r="S11" i="8"/>
  <c r="S10" i="8"/>
  <c r="S9" i="8"/>
  <c r="F7" i="8"/>
  <c r="F8" i="8"/>
  <c r="G8" i="8"/>
  <c r="H9" i="8"/>
  <c r="I9" i="8"/>
  <c r="K9" i="8"/>
  <c r="J9" i="8"/>
  <c r="H8" i="8"/>
  <c r="F9" i="8"/>
  <c r="G9" i="8"/>
  <c r="F3" i="8"/>
  <c r="G3" i="8"/>
  <c r="H4" i="8"/>
  <c r="G4" i="8"/>
  <c r="G5" i="8"/>
  <c r="S8" i="8"/>
  <c r="I8" i="8"/>
  <c r="K8" i="8"/>
  <c r="J8" i="8"/>
  <c r="S7" i="8"/>
  <c r="S6" i="8"/>
  <c r="S5" i="8"/>
  <c r="S4" i="8"/>
  <c r="I2" i="8"/>
  <c r="I4" i="8"/>
  <c r="F14" i="9"/>
  <c r="E15" i="9"/>
  <c r="E16" i="9"/>
  <c r="E17" i="9"/>
  <c r="E18" i="9"/>
  <c r="E19" i="9"/>
  <c r="E20" i="9"/>
  <c r="E21" i="9"/>
  <c r="E22" i="9"/>
  <c r="E23" i="9"/>
  <c r="F23" i="9"/>
  <c r="G23" i="9"/>
  <c r="F22" i="9"/>
  <c r="G22" i="9"/>
  <c r="F21" i="9"/>
  <c r="G21" i="9"/>
  <c r="F20" i="9"/>
  <c r="G20" i="9"/>
  <c r="T19" i="9"/>
  <c r="S19" i="9"/>
  <c r="P19" i="9"/>
  <c r="O19" i="9"/>
  <c r="N19" i="9"/>
  <c r="M4" i="9"/>
  <c r="M5" i="9"/>
  <c r="M6" i="9"/>
  <c r="M7" i="9"/>
  <c r="M8" i="9"/>
  <c r="M9" i="9"/>
  <c r="M10" i="9"/>
  <c r="M11" i="9"/>
  <c r="M12" i="9"/>
  <c r="M13" i="9"/>
  <c r="M14" i="9"/>
  <c r="M15" i="9"/>
  <c r="M16" i="9"/>
  <c r="M17" i="9"/>
  <c r="M18" i="9"/>
  <c r="M19" i="9"/>
  <c r="L4" i="9"/>
  <c r="L5" i="9"/>
  <c r="L6" i="9"/>
  <c r="L7" i="9"/>
  <c r="L8" i="9"/>
  <c r="L9" i="9"/>
  <c r="L10" i="9"/>
  <c r="L11" i="9"/>
  <c r="L12" i="9"/>
  <c r="L13" i="9"/>
  <c r="L14" i="9"/>
  <c r="L15" i="9"/>
  <c r="L16" i="9"/>
  <c r="L17" i="9"/>
  <c r="L18" i="9"/>
  <c r="L19" i="9"/>
  <c r="F19" i="9"/>
  <c r="G19" i="9"/>
  <c r="T18" i="9"/>
  <c r="S18" i="9"/>
  <c r="P18" i="9"/>
  <c r="O18" i="9"/>
  <c r="N18" i="9"/>
  <c r="T17" i="9"/>
  <c r="S17" i="9"/>
  <c r="P17" i="9"/>
  <c r="O17" i="9"/>
  <c r="N17" i="9"/>
  <c r="T16" i="9"/>
  <c r="S16" i="9"/>
  <c r="P16" i="9"/>
  <c r="O16" i="9"/>
  <c r="N16" i="9"/>
  <c r="S15" i="9"/>
  <c r="S14" i="9"/>
  <c r="S13" i="9"/>
  <c r="S12" i="9"/>
  <c r="S11" i="9"/>
  <c r="S10" i="9"/>
  <c r="S9" i="9"/>
  <c r="F7" i="9"/>
  <c r="F8" i="9"/>
  <c r="G8" i="9"/>
  <c r="H9" i="9"/>
  <c r="I9" i="9"/>
  <c r="K9" i="9"/>
  <c r="J9" i="9"/>
  <c r="H8" i="9"/>
  <c r="F9" i="9"/>
  <c r="G9" i="9"/>
  <c r="S8" i="9"/>
  <c r="I8" i="9"/>
  <c r="K8" i="9"/>
  <c r="J8" i="9"/>
  <c r="F3" i="9"/>
  <c r="G3" i="9"/>
  <c r="H4" i="9"/>
  <c r="I2" i="9"/>
  <c r="I4" i="9"/>
  <c r="G4" i="9"/>
  <c r="G5" i="9"/>
  <c r="S7" i="9"/>
  <c r="S6" i="9"/>
  <c r="S5" i="9"/>
  <c r="S4" i="9"/>
  <c r="F14" i="10"/>
  <c r="E15" i="10"/>
  <c r="E16" i="10"/>
  <c r="E17" i="10"/>
  <c r="E18" i="10"/>
  <c r="E19" i="10"/>
  <c r="E20" i="10"/>
  <c r="E21" i="10"/>
  <c r="E22" i="10"/>
  <c r="E23" i="10"/>
  <c r="F23" i="10"/>
  <c r="G23" i="10"/>
  <c r="F22" i="10"/>
  <c r="G22" i="10"/>
  <c r="F21" i="10"/>
  <c r="G21" i="10"/>
  <c r="F20" i="10"/>
  <c r="G20" i="10"/>
  <c r="T19" i="10"/>
  <c r="S19" i="10"/>
  <c r="P19" i="10"/>
  <c r="O19" i="10"/>
  <c r="N19" i="10"/>
  <c r="M4" i="10"/>
  <c r="M5" i="10"/>
  <c r="M6" i="10"/>
  <c r="M7" i="10"/>
  <c r="M8" i="10"/>
  <c r="M9" i="10"/>
  <c r="M10" i="10"/>
  <c r="M11" i="10"/>
  <c r="M12" i="10"/>
  <c r="M13" i="10"/>
  <c r="M14" i="10"/>
  <c r="M15" i="10"/>
  <c r="M16" i="10"/>
  <c r="M17" i="10"/>
  <c r="M18" i="10"/>
  <c r="M19" i="10"/>
  <c r="L4" i="10"/>
  <c r="L5" i="10"/>
  <c r="L6" i="10"/>
  <c r="L7" i="10"/>
  <c r="L8" i="10"/>
  <c r="L9" i="10"/>
  <c r="L10" i="10"/>
  <c r="L11" i="10"/>
  <c r="L12" i="10"/>
  <c r="L13" i="10"/>
  <c r="L14" i="10"/>
  <c r="L15" i="10"/>
  <c r="L16" i="10"/>
  <c r="L17" i="10"/>
  <c r="L18" i="10"/>
  <c r="L19" i="10"/>
  <c r="F19" i="10"/>
  <c r="G19" i="10"/>
  <c r="T18" i="10"/>
  <c r="S18" i="10"/>
  <c r="P18" i="10"/>
  <c r="O18" i="10"/>
  <c r="N18" i="10"/>
  <c r="T17" i="10"/>
  <c r="S17" i="10"/>
  <c r="P17" i="10"/>
  <c r="O17" i="10"/>
  <c r="N17" i="10"/>
  <c r="T16" i="10"/>
  <c r="S16" i="10"/>
  <c r="P16" i="10"/>
  <c r="O16" i="10"/>
  <c r="N16" i="10"/>
  <c r="S15" i="10"/>
  <c r="S14" i="10"/>
  <c r="S13" i="10"/>
  <c r="S12" i="10"/>
  <c r="S11" i="10"/>
  <c r="S10" i="10"/>
  <c r="S9" i="10"/>
  <c r="F7" i="10"/>
  <c r="F8" i="10"/>
  <c r="G8" i="10"/>
  <c r="H9" i="10"/>
  <c r="I9" i="10"/>
  <c r="K9" i="10"/>
  <c r="J9" i="10"/>
  <c r="H8" i="10"/>
  <c r="F9" i="10"/>
  <c r="G9" i="10"/>
  <c r="S8" i="10"/>
  <c r="I8" i="10"/>
  <c r="K8" i="10"/>
  <c r="J8" i="10"/>
  <c r="F3" i="10"/>
  <c r="G3" i="10"/>
  <c r="H4" i="10"/>
  <c r="G4" i="10"/>
  <c r="G5" i="10"/>
  <c r="S7" i="10"/>
  <c r="S6" i="10"/>
  <c r="S5" i="10"/>
  <c r="S4" i="10"/>
  <c r="I2" i="10"/>
  <c r="I4" i="10"/>
  <c r="F14" i="11"/>
  <c r="E15" i="11"/>
  <c r="E16" i="11"/>
  <c r="E17" i="11"/>
  <c r="E18" i="11"/>
  <c r="E19" i="11"/>
  <c r="E20" i="11"/>
  <c r="E21" i="11"/>
  <c r="E22" i="11"/>
  <c r="E23" i="11"/>
  <c r="F23" i="11"/>
  <c r="G23" i="11"/>
  <c r="F22" i="11"/>
  <c r="G22" i="11"/>
  <c r="F21" i="11"/>
  <c r="G21" i="11"/>
  <c r="F20" i="11"/>
  <c r="G20" i="11"/>
  <c r="T19" i="11"/>
  <c r="S19" i="11"/>
  <c r="P19" i="11"/>
  <c r="O19" i="11"/>
  <c r="N19" i="11"/>
  <c r="M4" i="11"/>
  <c r="M5" i="11"/>
  <c r="M6" i="11"/>
  <c r="M7" i="11"/>
  <c r="M8" i="11"/>
  <c r="M9" i="11"/>
  <c r="M10" i="11"/>
  <c r="M11" i="11"/>
  <c r="M12" i="11"/>
  <c r="M13" i="11"/>
  <c r="M14" i="11"/>
  <c r="M15" i="11"/>
  <c r="M16" i="11"/>
  <c r="M17" i="11"/>
  <c r="M18" i="11"/>
  <c r="M19" i="11"/>
  <c r="L4" i="11"/>
  <c r="L5" i="11"/>
  <c r="L6" i="11"/>
  <c r="L7" i="11"/>
  <c r="L8" i="11"/>
  <c r="L9" i="11"/>
  <c r="L10" i="11"/>
  <c r="L11" i="11"/>
  <c r="L12" i="11"/>
  <c r="L13" i="11"/>
  <c r="L14" i="11"/>
  <c r="L15" i="11"/>
  <c r="L16" i="11"/>
  <c r="L17" i="11"/>
  <c r="L18" i="11"/>
  <c r="L19" i="11"/>
  <c r="F19" i="11"/>
  <c r="G19" i="11"/>
  <c r="T18" i="11"/>
  <c r="S18" i="11"/>
  <c r="P18" i="11"/>
  <c r="O18" i="11"/>
  <c r="N18" i="11"/>
  <c r="T17" i="11"/>
  <c r="S17" i="11"/>
  <c r="P17" i="11"/>
  <c r="O17" i="11"/>
  <c r="N17" i="11"/>
  <c r="T16" i="11"/>
  <c r="S16" i="11"/>
  <c r="P16" i="11"/>
  <c r="O16" i="11"/>
  <c r="N16" i="11"/>
  <c r="S15" i="11"/>
  <c r="S14" i="11"/>
  <c r="S13" i="11"/>
  <c r="S12" i="11"/>
  <c r="S11" i="11"/>
  <c r="S10" i="11"/>
  <c r="S9" i="11"/>
  <c r="F7" i="11"/>
  <c r="F8" i="11"/>
  <c r="G8" i="11"/>
  <c r="H9" i="11"/>
  <c r="I9" i="11"/>
  <c r="K9" i="11"/>
  <c r="J9" i="11"/>
  <c r="H8" i="11"/>
  <c r="F9" i="11"/>
  <c r="G9" i="11"/>
  <c r="F3" i="11"/>
  <c r="G3" i="11"/>
  <c r="H4" i="11"/>
  <c r="I2" i="11"/>
  <c r="I4" i="11"/>
  <c r="G4" i="11"/>
  <c r="G5" i="11"/>
  <c r="S8" i="11"/>
  <c r="I8" i="11"/>
  <c r="K8" i="11"/>
  <c r="J8" i="11"/>
  <c r="S7" i="11"/>
  <c r="S6" i="11"/>
  <c r="S5" i="11"/>
  <c r="S4" i="11"/>
  <c r="F14" i="12"/>
  <c r="E15" i="12"/>
  <c r="E16" i="12"/>
  <c r="E17" i="12"/>
  <c r="E18" i="12"/>
  <c r="E19" i="12"/>
  <c r="E20" i="12"/>
  <c r="E21" i="12"/>
  <c r="E22" i="12"/>
  <c r="E23" i="12"/>
  <c r="F23" i="12"/>
  <c r="G23" i="12"/>
  <c r="F22" i="12"/>
  <c r="G22" i="12"/>
  <c r="F21" i="12"/>
  <c r="G21" i="12"/>
  <c r="F20" i="12"/>
  <c r="G20" i="12"/>
  <c r="T19" i="12"/>
  <c r="S19" i="12"/>
  <c r="P19" i="12"/>
  <c r="O19" i="12"/>
  <c r="N19" i="12"/>
  <c r="M4" i="12"/>
  <c r="M5" i="12"/>
  <c r="M6" i="12"/>
  <c r="M7" i="12"/>
  <c r="M8" i="12"/>
  <c r="M9" i="12"/>
  <c r="M10" i="12"/>
  <c r="M11" i="12"/>
  <c r="M12" i="12"/>
  <c r="M13" i="12"/>
  <c r="M14" i="12"/>
  <c r="M15" i="12"/>
  <c r="M16" i="12"/>
  <c r="M17" i="12"/>
  <c r="M18" i="12"/>
  <c r="M19" i="12"/>
  <c r="L4" i="12"/>
  <c r="L5" i="12"/>
  <c r="L6" i="12"/>
  <c r="L7" i="12"/>
  <c r="L8" i="12"/>
  <c r="L9" i="12"/>
  <c r="L10" i="12"/>
  <c r="L11" i="12"/>
  <c r="L12" i="12"/>
  <c r="L13" i="12"/>
  <c r="L14" i="12"/>
  <c r="L15" i="12"/>
  <c r="L16" i="12"/>
  <c r="L17" i="12"/>
  <c r="L18" i="12"/>
  <c r="L19" i="12"/>
  <c r="F19" i="12"/>
  <c r="G19" i="12"/>
  <c r="T18" i="12"/>
  <c r="S18" i="12"/>
  <c r="P18" i="12"/>
  <c r="O18" i="12"/>
  <c r="N18" i="12"/>
  <c r="F18" i="12"/>
  <c r="G18" i="12"/>
  <c r="T17" i="12"/>
  <c r="S17" i="12"/>
  <c r="P17" i="12"/>
  <c r="O17" i="12"/>
  <c r="N17" i="12"/>
  <c r="T16" i="12"/>
  <c r="S16" i="12"/>
  <c r="P16" i="12"/>
  <c r="O16" i="12"/>
  <c r="N16" i="12"/>
  <c r="S15" i="12"/>
  <c r="S14" i="12"/>
  <c r="S13" i="12"/>
  <c r="S12" i="12"/>
  <c r="S11" i="12"/>
  <c r="S10" i="12"/>
  <c r="S9" i="12"/>
  <c r="F7" i="12"/>
  <c r="F8" i="12"/>
  <c r="G8" i="12"/>
  <c r="H9" i="12"/>
  <c r="I9" i="12"/>
  <c r="K9" i="12"/>
  <c r="J9" i="12"/>
  <c r="H8" i="12"/>
  <c r="F9" i="12"/>
  <c r="G9" i="12"/>
  <c r="S8" i="12"/>
  <c r="I8" i="12"/>
  <c r="K8" i="12"/>
  <c r="J8" i="12"/>
  <c r="F3" i="12"/>
  <c r="G3" i="12"/>
  <c r="H4" i="12"/>
  <c r="G4" i="12"/>
  <c r="G5" i="12"/>
  <c r="S7" i="12"/>
  <c r="S6" i="12"/>
  <c r="S5" i="12"/>
  <c r="S4" i="12"/>
  <c r="I2" i="12"/>
  <c r="I4" i="12"/>
  <c r="F14" i="13"/>
  <c r="E15" i="13"/>
  <c r="E16" i="13"/>
  <c r="E17" i="13"/>
  <c r="E18" i="13"/>
  <c r="E19" i="13"/>
  <c r="E20" i="13"/>
  <c r="E21" i="13"/>
  <c r="E22" i="13"/>
  <c r="E23" i="13"/>
  <c r="F23" i="13"/>
  <c r="G23" i="13"/>
  <c r="F22" i="13"/>
  <c r="G22" i="13"/>
  <c r="F21" i="13"/>
  <c r="G21" i="13"/>
  <c r="F20" i="13"/>
  <c r="G20" i="13"/>
  <c r="T19" i="13"/>
  <c r="S19" i="13"/>
  <c r="P19" i="13"/>
  <c r="O19" i="13"/>
  <c r="N19" i="13"/>
  <c r="M4" i="13"/>
  <c r="M5" i="13"/>
  <c r="M6" i="13"/>
  <c r="M7" i="13"/>
  <c r="M8" i="13"/>
  <c r="M9" i="13"/>
  <c r="M10" i="13"/>
  <c r="M11" i="13"/>
  <c r="M12" i="13"/>
  <c r="M13" i="13"/>
  <c r="M14" i="13"/>
  <c r="M15" i="13"/>
  <c r="M16" i="13"/>
  <c r="M17" i="13"/>
  <c r="M18" i="13"/>
  <c r="M19" i="13"/>
  <c r="L4" i="13"/>
  <c r="L5" i="13"/>
  <c r="L6" i="13"/>
  <c r="L7" i="13"/>
  <c r="L8" i="13"/>
  <c r="L9" i="13"/>
  <c r="L10" i="13"/>
  <c r="L11" i="13"/>
  <c r="L12" i="13"/>
  <c r="L13" i="13"/>
  <c r="L14" i="13"/>
  <c r="L15" i="13"/>
  <c r="L16" i="13"/>
  <c r="L17" i="13"/>
  <c r="L18" i="13"/>
  <c r="L19" i="13"/>
  <c r="F19" i="13"/>
  <c r="G19" i="13"/>
  <c r="T18" i="13"/>
  <c r="S18" i="13"/>
  <c r="P18" i="13"/>
  <c r="O18" i="13"/>
  <c r="N18" i="13"/>
  <c r="F18" i="13"/>
  <c r="G18" i="13"/>
  <c r="T17" i="13"/>
  <c r="S17" i="13"/>
  <c r="P17" i="13"/>
  <c r="O17" i="13"/>
  <c r="N17" i="13"/>
  <c r="F17" i="13"/>
  <c r="G17" i="13"/>
  <c r="T16" i="13"/>
  <c r="S16" i="13"/>
  <c r="P16" i="13"/>
  <c r="O16" i="13"/>
  <c r="N16" i="13"/>
  <c r="S15" i="13"/>
  <c r="S14" i="13"/>
  <c r="S13" i="13"/>
  <c r="S12" i="13"/>
  <c r="S11" i="13"/>
  <c r="S10" i="13"/>
  <c r="S9" i="13"/>
  <c r="F7" i="13"/>
  <c r="F8" i="13"/>
  <c r="G8" i="13"/>
  <c r="H9" i="13"/>
  <c r="I9" i="13"/>
  <c r="K9" i="13"/>
  <c r="J9" i="13"/>
  <c r="H8" i="13"/>
  <c r="F9" i="13"/>
  <c r="G9" i="13"/>
  <c r="F3" i="13"/>
  <c r="G3" i="13"/>
  <c r="H4" i="13"/>
  <c r="I2" i="13"/>
  <c r="I4" i="13"/>
  <c r="G4" i="13"/>
  <c r="G5" i="13"/>
  <c r="S8" i="13"/>
  <c r="I8" i="13"/>
  <c r="K8" i="13"/>
  <c r="J8" i="13"/>
  <c r="S7" i="13"/>
  <c r="S6" i="13"/>
  <c r="S5" i="13"/>
  <c r="S4" i="13"/>
  <c r="F14" i="14"/>
  <c r="E15" i="14"/>
  <c r="E16" i="14"/>
  <c r="E17" i="14"/>
  <c r="E18" i="14"/>
  <c r="E19" i="14"/>
  <c r="E20" i="14"/>
  <c r="E21" i="14"/>
  <c r="E22" i="14"/>
  <c r="E23" i="14"/>
  <c r="F23" i="14"/>
  <c r="G23" i="14"/>
  <c r="F22" i="14"/>
  <c r="G22" i="14"/>
  <c r="F21" i="14"/>
  <c r="G21" i="14"/>
  <c r="F20" i="14"/>
  <c r="G20" i="14"/>
  <c r="T19" i="14"/>
  <c r="S19" i="14"/>
  <c r="P19" i="14"/>
  <c r="O19" i="14"/>
  <c r="N19" i="14"/>
  <c r="M4" i="14"/>
  <c r="M5" i="14"/>
  <c r="M6" i="14"/>
  <c r="M7" i="14"/>
  <c r="M8" i="14"/>
  <c r="M9" i="14"/>
  <c r="M10" i="14"/>
  <c r="M11" i="14"/>
  <c r="M12" i="14"/>
  <c r="M13" i="14"/>
  <c r="M14" i="14"/>
  <c r="M15" i="14"/>
  <c r="M16" i="14"/>
  <c r="M17" i="14"/>
  <c r="M18" i="14"/>
  <c r="M19" i="14"/>
  <c r="L4" i="14"/>
  <c r="L5" i="14"/>
  <c r="L6" i="14"/>
  <c r="L7" i="14"/>
  <c r="L8" i="14"/>
  <c r="L9" i="14"/>
  <c r="L10" i="14"/>
  <c r="L11" i="14"/>
  <c r="L12" i="14"/>
  <c r="L13" i="14"/>
  <c r="L14" i="14"/>
  <c r="L15" i="14"/>
  <c r="L16" i="14"/>
  <c r="L17" i="14"/>
  <c r="L18" i="14"/>
  <c r="L19" i="14"/>
  <c r="F19" i="14"/>
  <c r="G19" i="14"/>
  <c r="T18" i="14"/>
  <c r="S18" i="14"/>
  <c r="P18" i="14"/>
  <c r="O18" i="14"/>
  <c r="N18" i="14"/>
  <c r="T17" i="14"/>
  <c r="S17" i="14"/>
  <c r="P17" i="14"/>
  <c r="O17" i="14"/>
  <c r="N17" i="14"/>
  <c r="T16" i="14"/>
  <c r="S16" i="14"/>
  <c r="P16" i="14"/>
  <c r="O16" i="14"/>
  <c r="N16" i="14"/>
  <c r="S15" i="14"/>
  <c r="S14" i="14"/>
  <c r="S13" i="14"/>
  <c r="S12" i="14"/>
  <c r="S11" i="14"/>
  <c r="S10" i="14"/>
  <c r="S9" i="14"/>
  <c r="F7" i="14"/>
  <c r="F8" i="14"/>
  <c r="G8" i="14"/>
  <c r="H9" i="14"/>
  <c r="I9" i="14"/>
  <c r="K9" i="14"/>
  <c r="J9" i="14"/>
  <c r="H8" i="14"/>
  <c r="F9" i="14"/>
  <c r="G9" i="14"/>
  <c r="S8" i="14"/>
  <c r="I8" i="14"/>
  <c r="K8" i="14"/>
  <c r="J8" i="14"/>
  <c r="F3" i="14"/>
  <c r="G3" i="14"/>
  <c r="H4" i="14"/>
  <c r="G4" i="14"/>
  <c r="G5" i="14"/>
  <c r="S7" i="14"/>
  <c r="S6" i="14"/>
  <c r="S5" i="14"/>
  <c r="S4" i="14"/>
  <c r="I2" i="14"/>
  <c r="I4" i="14"/>
  <c r="F14" i="15"/>
  <c r="E15" i="15"/>
  <c r="E16" i="15"/>
  <c r="E17" i="15"/>
  <c r="E18" i="15"/>
  <c r="E19" i="15"/>
  <c r="E20" i="15"/>
  <c r="E21" i="15"/>
  <c r="E22" i="15"/>
  <c r="E23" i="15"/>
  <c r="F23" i="15"/>
  <c r="G23" i="15"/>
  <c r="F22" i="15"/>
  <c r="G22" i="15"/>
  <c r="F21" i="15"/>
  <c r="G21" i="15"/>
  <c r="F20" i="15"/>
  <c r="G20" i="15"/>
  <c r="T19" i="15"/>
  <c r="S19" i="15"/>
  <c r="P19" i="15"/>
  <c r="O19" i="15"/>
  <c r="N19" i="15"/>
  <c r="M4" i="15"/>
  <c r="M5" i="15"/>
  <c r="M6" i="15"/>
  <c r="M7" i="15"/>
  <c r="M8" i="15"/>
  <c r="M9" i="15"/>
  <c r="M10" i="15"/>
  <c r="M11" i="15"/>
  <c r="M12" i="15"/>
  <c r="M13" i="15"/>
  <c r="M14" i="15"/>
  <c r="M15" i="15"/>
  <c r="M16" i="15"/>
  <c r="M17" i="15"/>
  <c r="M18" i="15"/>
  <c r="M19" i="15"/>
  <c r="L4" i="15"/>
  <c r="L5" i="15"/>
  <c r="L6" i="15"/>
  <c r="L7" i="15"/>
  <c r="L8" i="15"/>
  <c r="L9" i="15"/>
  <c r="L10" i="15"/>
  <c r="L11" i="15"/>
  <c r="L12" i="15"/>
  <c r="L13" i="15"/>
  <c r="L14" i="15"/>
  <c r="L15" i="15"/>
  <c r="L16" i="15"/>
  <c r="L17" i="15"/>
  <c r="L18" i="15"/>
  <c r="L19" i="15"/>
  <c r="F19" i="15"/>
  <c r="G19" i="15"/>
  <c r="T18" i="15"/>
  <c r="S18" i="15"/>
  <c r="P18" i="15"/>
  <c r="O18" i="15"/>
  <c r="N18" i="15"/>
  <c r="F18" i="15"/>
  <c r="G18" i="15"/>
  <c r="T17" i="15"/>
  <c r="S17" i="15"/>
  <c r="P17" i="15"/>
  <c r="O17" i="15"/>
  <c r="N17" i="15"/>
  <c r="F17" i="15"/>
  <c r="G17" i="15"/>
  <c r="T16" i="15"/>
  <c r="S16" i="15"/>
  <c r="P16" i="15"/>
  <c r="O16" i="15"/>
  <c r="N16" i="15"/>
  <c r="S15" i="15"/>
  <c r="S14" i="15"/>
  <c r="S13" i="15"/>
  <c r="S12" i="15"/>
  <c r="S11" i="15"/>
  <c r="S10" i="15"/>
  <c r="S9" i="15"/>
  <c r="F7" i="15"/>
  <c r="F8" i="15"/>
  <c r="G8" i="15"/>
  <c r="H9" i="15"/>
  <c r="I9" i="15"/>
  <c r="K9" i="15"/>
  <c r="J9" i="15"/>
  <c r="H8" i="15"/>
  <c r="F9" i="15"/>
  <c r="G9" i="15"/>
  <c r="S8" i="15"/>
  <c r="I8" i="15"/>
  <c r="K8" i="15"/>
  <c r="J8" i="15"/>
  <c r="S7" i="15"/>
  <c r="F3" i="15"/>
  <c r="G3" i="15"/>
  <c r="H4" i="15"/>
  <c r="I2" i="15"/>
  <c r="I4" i="15"/>
  <c r="G4" i="15"/>
  <c r="G5" i="15"/>
  <c r="S6" i="15"/>
  <c r="S5" i="15"/>
  <c r="S4" i="15"/>
  <c r="F14" i="18"/>
  <c r="E15" i="18"/>
  <c r="E16" i="18"/>
  <c r="E17" i="18"/>
  <c r="E18" i="18"/>
  <c r="E19" i="18"/>
  <c r="E20" i="18"/>
  <c r="E21" i="18"/>
  <c r="E22" i="18"/>
  <c r="E23" i="18"/>
  <c r="F23" i="18"/>
  <c r="G23" i="18"/>
  <c r="T19" i="18"/>
  <c r="S19" i="18"/>
  <c r="P19" i="18"/>
  <c r="O19" i="18"/>
  <c r="N19" i="18"/>
  <c r="M4" i="18"/>
  <c r="M5" i="18"/>
  <c r="M6" i="18"/>
  <c r="M7" i="18"/>
  <c r="M8" i="18"/>
  <c r="M9" i="18"/>
  <c r="M11" i="18"/>
  <c r="M12" i="18"/>
  <c r="M13" i="18"/>
  <c r="M14" i="18"/>
  <c r="M15" i="18"/>
  <c r="M16" i="18"/>
  <c r="M17" i="18"/>
  <c r="M18" i="18"/>
  <c r="M19" i="18"/>
  <c r="L4" i="18"/>
  <c r="L5" i="18"/>
  <c r="L6" i="18"/>
  <c r="L7" i="18"/>
  <c r="L8" i="18"/>
  <c r="L9" i="18"/>
  <c r="L10" i="18"/>
  <c r="L11" i="18"/>
  <c r="L12" i="18"/>
  <c r="L13" i="18"/>
  <c r="L14" i="18"/>
  <c r="L15" i="18"/>
  <c r="L16" i="18"/>
  <c r="L17" i="18"/>
  <c r="L18" i="18"/>
  <c r="L19" i="18"/>
  <c r="T18" i="18"/>
  <c r="S18" i="18"/>
  <c r="P18" i="18"/>
  <c r="O18" i="18"/>
  <c r="N18" i="18"/>
  <c r="T17" i="18"/>
  <c r="S17" i="18"/>
  <c r="P17" i="18"/>
  <c r="O17" i="18"/>
  <c r="N17" i="18"/>
  <c r="T16" i="18"/>
  <c r="S16" i="18"/>
  <c r="P16" i="18"/>
  <c r="O16" i="18"/>
  <c r="N16" i="18"/>
  <c r="S15" i="18"/>
  <c r="S14" i="18"/>
  <c r="F3" i="18"/>
  <c r="G3" i="18"/>
  <c r="H4" i="18"/>
  <c r="G4" i="18"/>
  <c r="G5" i="18"/>
  <c r="S13" i="18"/>
  <c r="F7" i="18"/>
  <c r="S12" i="18"/>
  <c r="S11" i="18"/>
  <c r="S10" i="18"/>
  <c r="S9" i="18"/>
  <c r="F9" i="18"/>
  <c r="G9" i="18"/>
  <c r="H9" i="18"/>
  <c r="I9" i="18"/>
  <c r="K9" i="18"/>
  <c r="J9" i="18"/>
  <c r="S8" i="18"/>
  <c r="S7" i="18"/>
  <c r="S6" i="18"/>
  <c r="S5" i="18"/>
  <c r="S4" i="18"/>
  <c r="I2" i="18"/>
  <c r="I4" i="18"/>
  <c r="F14" i="19"/>
  <c r="E15" i="19"/>
  <c r="E16" i="19"/>
  <c r="E17" i="19"/>
  <c r="E18" i="19"/>
  <c r="E19" i="19"/>
  <c r="E20" i="19"/>
  <c r="E21" i="19"/>
  <c r="E22" i="19"/>
  <c r="E23" i="19"/>
  <c r="F23" i="19"/>
  <c r="G23" i="19"/>
  <c r="F22" i="19"/>
  <c r="G22" i="19"/>
  <c r="T19" i="19"/>
  <c r="S19" i="19"/>
  <c r="P19" i="19"/>
  <c r="O19" i="19"/>
  <c r="N19" i="19"/>
  <c r="M4" i="19"/>
  <c r="M5" i="19"/>
  <c r="M6" i="19"/>
  <c r="M8" i="19"/>
  <c r="M9" i="19"/>
  <c r="M10" i="19"/>
  <c r="M11" i="19"/>
  <c r="M12" i="19"/>
  <c r="M13" i="19"/>
  <c r="M14" i="19"/>
  <c r="M15" i="19"/>
  <c r="M16" i="19"/>
  <c r="M17" i="19"/>
  <c r="M18" i="19"/>
  <c r="M19" i="19"/>
  <c r="L4" i="19"/>
  <c r="L5" i="19"/>
  <c r="L6" i="19"/>
  <c r="L7" i="19"/>
  <c r="L8" i="19"/>
  <c r="L9" i="19"/>
  <c r="L10" i="19"/>
  <c r="L11" i="19"/>
  <c r="L12" i="19"/>
  <c r="L13" i="19"/>
  <c r="L14" i="19"/>
  <c r="L15" i="19"/>
  <c r="L16" i="19"/>
  <c r="L17" i="19"/>
  <c r="L18" i="19"/>
  <c r="L19" i="19"/>
  <c r="T18" i="19"/>
  <c r="S18" i="19"/>
  <c r="P18" i="19"/>
  <c r="O18" i="19"/>
  <c r="N18" i="19"/>
  <c r="T17" i="19"/>
  <c r="S17" i="19"/>
  <c r="P17" i="19"/>
  <c r="O17" i="19"/>
  <c r="N17" i="19"/>
  <c r="T16" i="19"/>
  <c r="S16" i="19"/>
  <c r="P16" i="19"/>
  <c r="O16" i="19"/>
  <c r="N16" i="19"/>
  <c r="S15" i="19"/>
  <c r="S14" i="19"/>
  <c r="S13" i="19"/>
  <c r="S12" i="19"/>
  <c r="S11" i="19"/>
  <c r="F3" i="19"/>
  <c r="G3" i="19"/>
  <c r="H4" i="19"/>
  <c r="I2" i="19"/>
  <c r="I4" i="19"/>
  <c r="G4" i="19"/>
  <c r="G5" i="19"/>
  <c r="S10" i="19"/>
  <c r="F7" i="19"/>
  <c r="S9" i="19"/>
  <c r="F9" i="19"/>
  <c r="G9" i="19"/>
  <c r="H9" i="19"/>
  <c r="I9" i="19"/>
  <c r="K9" i="19"/>
  <c r="J9" i="19"/>
  <c r="S8" i="19"/>
  <c r="S7" i="19"/>
  <c r="S6" i="19"/>
  <c r="S5" i="19"/>
  <c r="S4" i="19"/>
  <c r="F14" i="20"/>
  <c r="E15" i="20"/>
  <c r="E16" i="20"/>
  <c r="E17" i="20"/>
  <c r="E18" i="20"/>
  <c r="E19" i="20"/>
  <c r="E20" i="20"/>
  <c r="E21" i="20"/>
  <c r="E22" i="20"/>
  <c r="E23" i="20"/>
  <c r="F23" i="20"/>
  <c r="G23" i="20"/>
  <c r="T19" i="20"/>
  <c r="S19" i="20"/>
  <c r="P19" i="20"/>
  <c r="O19" i="20"/>
  <c r="N19" i="20"/>
  <c r="M4" i="20"/>
  <c r="M5" i="20"/>
  <c r="M6" i="20"/>
  <c r="M7" i="20"/>
  <c r="M8" i="20"/>
  <c r="M9" i="20"/>
  <c r="M11" i="20"/>
  <c r="M12" i="20"/>
  <c r="M13" i="20"/>
  <c r="M14" i="20"/>
  <c r="M15" i="20"/>
  <c r="M16" i="20"/>
  <c r="M17" i="20"/>
  <c r="M18" i="20"/>
  <c r="M19" i="20"/>
  <c r="L4" i="20"/>
  <c r="L5" i="20"/>
  <c r="L6" i="20"/>
  <c r="L7" i="20"/>
  <c r="L8" i="20"/>
  <c r="L9" i="20"/>
  <c r="L10" i="20"/>
  <c r="L11" i="20"/>
  <c r="L12" i="20"/>
  <c r="L13" i="20"/>
  <c r="L14" i="20"/>
  <c r="L15" i="20"/>
  <c r="L16" i="20"/>
  <c r="L17" i="20"/>
  <c r="L18" i="20"/>
  <c r="L19" i="20"/>
  <c r="T18" i="20"/>
  <c r="S18" i="20"/>
  <c r="P18" i="20"/>
  <c r="O18" i="20"/>
  <c r="N18" i="20"/>
  <c r="T17" i="20"/>
  <c r="S17" i="20"/>
  <c r="P17" i="20"/>
  <c r="O17" i="20"/>
  <c r="N17" i="20"/>
  <c r="T16" i="20"/>
  <c r="S16" i="20"/>
  <c r="P16" i="20"/>
  <c r="O16" i="20"/>
  <c r="N16" i="20"/>
  <c r="S15" i="20"/>
  <c r="S14" i="20"/>
  <c r="F3" i="20"/>
  <c r="G3" i="20"/>
  <c r="H4" i="20"/>
  <c r="G4" i="20"/>
  <c r="G5" i="20"/>
  <c r="S13" i="20"/>
  <c r="F7" i="20"/>
  <c r="S12" i="20"/>
  <c r="S11" i="20"/>
  <c r="S10" i="20"/>
  <c r="S9" i="20"/>
  <c r="F9" i="20"/>
  <c r="G9" i="20"/>
  <c r="H9" i="20"/>
  <c r="I9" i="20"/>
  <c r="K9" i="20"/>
  <c r="J9" i="20"/>
  <c r="S8" i="20"/>
  <c r="S7" i="20"/>
  <c r="S6" i="20"/>
  <c r="S5" i="20"/>
  <c r="S4" i="20"/>
  <c r="I2" i="20"/>
  <c r="I4" i="20"/>
  <c r="F14" i="21"/>
  <c r="E15" i="21"/>
  <c r="E16" i="21"/>
  <c r="E17" i="21"/>
  <c r="E18" i="21"/>
  <c r="E19" i="21"/>
  <c r="E20" i="21"/>
  <c r="E21" i="21"/>
  <c r="E22" i="21"/>
  <c r="E23" i="21"/>
  <c r="F23" i="21"/>
  <c r="G23" i="21"/>
  <c r="F22" i="21"/>
  <c r="G22" i="21"/>
  <c r="T19" i="21"/>
  <c r="S19" i="21"/>
  <c r="P19" i="21"/>
  <c r="O19" i="21"/>
  <c r="N19" i="21"/>
  <c r="M4" i="21"/>
  <c r="M5" i="21"/>
  <c r="M6" i="21"/>
  <c r="M8" i="21"/>
  <c r="M9" i="21"/>
  <c r="M10" i="21"/>
  <c r="M11" i="21"/>
  <c r="M12" i="21"/>
  <c r="M13" i="21"/>
  <c r="M14" i="21"/>
  <c r="M15" i="21"/>
  <c r="M16" i="21"/>
  <c r="M17" i="21"/>
  <c r="M18" i="21"/>
  <c r="M19" i="21"/>
  <c r="L4" i="21"/>
  <c r="L5" i="21"/>
  <c r="L6" i="21"/>
  <c r="L7" i="21"/>
  <c r="L8" i="21"/>
  <c r="L9" i="21"/>
  <c r="L10" i="21"/>
  <c r="L11" i="21"/>
  <c r="L12" i="21"/>
  <c r="L13" i="21"/>
  <c r="L14" i="21"/>
  <c r="L15" i="21"/>
  <c r="L16" i="21"/>
  <c r="L17" i="21"/>
  <c r="L18" i="21"/>
  <c r="L19" i="21"/>
  <c r="T18" i="21"/>
  <c r="S18" i="21"/>
  <c r="P18" i="21"/>
  <c r="O18" i="21"/>
  <c r="N18" i="21"/>
  <c r="T17" i="21"/>
  <c r="S17" i="21"/>
  <c r="P17" i="21"/>
  <c r="O17" i="21"/>
  <c r="N17" i="21"/>
  <c r="T16" i="21"/>
  <c r="S16" i="21"/>
  <c r="P16" i="21"/>
  <c r="O16" i="21"/>
  <c r="N16" i="21"/>
  <c r="S15" i="21"/>
  <c r="S14" i="21"/>
  <c r="S13" i="21"/>
  <c r="S12" i="21"/>
  <c r="S11" i="21"/>
  <c r="F3" i="21"/>
  <c r="G3" i="21"/>
  <c r="H4" i="21"/>
  <c r="I2" i="21"/>
  <c r="I4" i="21"/>
  <c r="G4" i="21"/>
  <c r="G5" i="21"/>
  <c r="S10" i="21"/>
  <c r="F7" i="21"/>
  <c r="S9" i="21"/>
  <c r="F9" i="21"/>
  <c r="G9" i="21"/>
  <c r="H9" i="21"/>
  <c r="I9" i="21"/>
  <c r="K9" i="21"/>
  <c r="J9" i="21"/>
  <c r="S8" i="21"/>
  <c r="S7" i="21"/>
  <c r="S6" i="21"/>
  <c r="S5" i="21"/>
  <c r="S4" i="21"/>
  <c r="F14" i="22"/>
  <c r="E15" i="22"/>
  <c r="E16" i="22"/>
  <c r="E17" i="22"/>
  <c r="E18" i="22"/>
  <c r="E19" i="22"/>
  <c r="E20" i="22"/>
  <c r="E21" i="22"/>
  <c r="E22" i="22"/>
  <c r="E23" i="22"/>
  <c r="F23" i="22"/>
  <c r="G23" i="22"/>
  <c r="F22" i="22"/>
  <c r="G22" i="22"/>
  <c r="F21" i="22"/>
  <c r="G21" i="22"/>
  <c r="F20" i="22"/>
  <c r="G20" i="22"/>
  <c r="T19" i="22"/>
  <c r="S19" i="22"/>
  <c r="P19" i="22"/>
  <c r="O19" i="22"/>
  <c r="N19" i="22"/>
  <c r="M4" i="22"/>
  <c r="M6" i="22"/>
  <c r="M7" i="22"/>
  <c r="M8" i="22"/>
  <c r="M9" i="22"/>
  <c r="M10" i="22"/>
  <c r="M11" i="22"/>
  <c r="M12" i="22"/>
  <c r="M13" i="22"/>
  <c r="M14" i="22"/>
  <c r="M15" i="22"/>
  <c r="M16" i="22"/>
  <c r="M17" i="22"/>
  <c r="M18" i="22"/>
  <c r="M19" i="22"/>
  <c r="L4" i="22"/>
  <c r="L5" i="22"/>
  <c r="L6" i="22"/>
  <c r="L7" i="22"/>
  <c r="L8" i="22"/>
  <c r="L9" i="22"/>
  <c r="L10" i="22"/>
  <c r="L11" i="22"/>
  <c r="L12" i="22"/>
  <c r="L13" i="22"/>
  <c r="L14" i="22"/>
  <c r="L15" i="22"/>
  <c r="L16" i="22"/>
  <c r="L17" i="22"/>
  <c r="L18" i="22"/>
  <c r="L19" i="22"/>
  <c r="F19" i="22"/>
  <c r="G19" i="22"/>
  <c r="T18" i="22"/>
  <c r="S18" i="22"/>
  <c r="P18" i="22"/>
  <c r="O18" i="22"/>
  <c r="N18" i="22"/>
  <c r="F18" i="22"/>
  <c r="G18" i="22"/>
  <c r="T17" i="22"/>
  <c r="S17" i="22"/>
  <c r="P17" i="22"/>
  <c r="O17" i="22"/>
  <c r="N17" i="22"/>
  <c r="F17" i="22"/>
  <c r="G17" i="22"/>
  <c r="T16" i="22"/>
  <c r="S16" i="22"/>
  <c r="P16" i="22"/>
  <c r="O16" i="22"/>
  <c r="N16" i="22"/>
  <c r="S15" i="22"/>
  <c r="S14" i="22"/>
  <c r="S13" i="22"/>
  <c r="S12" i="22"/>
  <c r="S11" i="22"/>
  <c r="S10" i="22"/>
  <c r="S9" i="22"/>
  <c r="F7" i="22"/>
  <c r="F9" i="22"/>
  <c r="G9" i="22"/>
  <c r="H9" i="22"/>
  <c r="I9" i="22"/>
  <c r="K9" i="22"/>
  <c r="J9" i="22"/>
  <c r="S8" i="22"/>
  <c r="S7" i="22"/>
  <c r="F3" i="22"/>
  <c r="G3" i="22"/>
  <c r="H4" i="22"/>
  <c r="G4" i="22"/>
  <c r="G5" i="22"/>
  <c r="S6" i="22"/>
  <c r="S5" i="22"/>
  <c r="S4" i="22"/>
  <c r="I2" i="22"/>
  <c r="I4" i="22"/>
  <c r="F14" i="23"/>
  <c r="E15" i="23"/>
  <c r="E16" i="23"/>
  <c r="E17" i="23"/>
  <c r="E18" i="23"/>
  <c r="E19" i="23"/>
  <c r="E20" i="23"/>
  <c r="E21" i="23"/>
  <c r="E22" i="23"/>
  <c r="E23" i="23"/>
  <c r="F23" i="23"/>
  <c r="G23" i="23"/>
  <c r="F22" i="23"/>
  <c r="G22" i="23"/>
  <c r="F21" i="23"/>
  <c r="G21" i="23"/>
  <c r="F20" i="23"/>
  <c r="G20" i="23"/>
  <c r="T19" i="23"/>
  <c r="S19" i="23"/>
  <c r="P19" i="23"/>
  <c r="O19" i="23"/>
  <c r="N19" i="23"/>
  <c r="M4" i="23"/>
  <c r="M5" i="23"/>
  <c r="M6" i="23"/>
  <c r="M8" i="23"/>
  <c r="M9" i="23"/>
  <c r="M10" i="23"/>
  <c r="M11" i="23"/>
  <c r="M12" i="23"/>
  <c r="M13" i="23"/>
  <c r="M14" i="23"/>
  <c r="M15" i="23"/>
  <c r="M16" i="23"/>
  <c r="M17" i="23"/>
  <c r="M18" i="23"/>
  <c r="M19" i="23"/>
  <c r="L4" i="23"/>
  <c r="L5" i="23"/>
  <c r="L6" i="23"/>
  <c r="L7" i="23"/>
  <c r="L8" i="23"/>
  <c r="L9" i="23"/>
  <c r="L10" i="23"/>
  <c r="L11" i="23"/>
  <c r="L12" i="23"/>
  <c r="L13" i="23"/>
  <c r="L14" i="23"/>
  <c r="L15" i="23"/>
  <c r="L16" i="23"/>
  <c r="L17" i="23"/>
  <c r="L18" i="23"/>
  <c r="L19" i="23"/>
  <c r="F19" i="23"/>
  <c r="G19" i="23"/>
  <c r="T18" i="23"/>
  <c r="S18" i="23"/>
  <c r="P18" i="23"/>
  <c r="O18" i="23"/>
  <c r="N18" i="23"/>
  <c r="T17" i="23"/>
  <c r="S17" i="23"/>
  <c r="P17" i="23"/>
  <c r="O17" i="23"/>
  <c r="N17" i="23"/>
  <c r="T16" i="23"/>
  <c r="S16" i="23"/>
  <c r="P16" i="23"/>
  <c r="O16" i="23"/>
  <c r="N16" i="23"/>
  <c r="S15" i="23"/>
  <c r="S14" i="23"/>
  <c r="S13" i="23"/>
  <c r="S12" i="23"/>
  <c r="S11" i="23"/>
  <c r="S10" i="23"/>
  <c r="S9" i="23"/>
  <c r="F7" i="23"/>
  <c r="F9" i="23"/>
  <c r="G9" i="23"/>
  <c r="H9" i="23"/>
  <c r="I9" i="23"/>
  <c r="K9" i="23"/>
  <c r="J9" i="23"/>
  <c r="S8" i="23"/>
  <c r="F3" i="23"/>
  <c r="G3" i="23"/>
  <c r="H4" i="23"/>
  <c r="I2" i="23"/>
  <c r="I4" i="23"/>
  <c r="G4" i="23"/>
  <c r="G5" i="23"/>
  <c r="S7" i="23"/>
  <c r="S6" i="23"/>
  <c r="S5" i="23"/>
  <c r="S4" i="23"/>
  <c r="F14" i="24"/>
  <c r="E15" i="24"/>
  <c r="E16" i="24"/>
  <c r="E17" i="24"/>
  <c r="E18" i="24"/>
  <c r="E19" i="24"/>
  <c r="E20" i="24"/>
  <c r="E21" i="24"/>
  <c r="E22" i="24"/>
  <c r="E23" i="24"/>
  <c r="F23" i="24"/>
  <c r="G23" i="24"/>
  <c r="F22" i="24"/>
  <c r="G22" i="24"/>
  <c r="F21" i="24"/>
  <c r="G21" i="24"/>
  <c r="F20" i="24"/>
  <c r="G20" i="24"/>
  <c r="T19" i="24"/>
  <c r="S19" i="24"/>
  <c r="P19" i="24"/>
  <c r="O19" i="24"/>
  <c r="N19" i="24"/>
  <c r="M4" i="24"/>
  <c r="M6" i="24"/>
  <c r="M7" i="24"/>
  <c r="M8" i="24"/>
  <c r="M9" i="24"/>
  <c r="M10" i="24"/>
  <c r="M11" i="24"/>
  <c r="M12" i="24"/>
  <c r="M13" i="24"/>
  <c r="M14" i="24"/>
  <c r="M15" i="24"/>
  <c r="M16" i="24"/>
  <c r="M17" i="24"/>
  <c r="M18" i="24"/>
  <c r="M19" i="24"/>
  <c r="L4" i="24"/>
  <c r="L5" i="24"/>
  <c r="L6" i="24"/>
  <c r="L7" i="24"/>
  <c r="L8" i="24"/>
  <c r="L9" i="24"/>
  <c r="L10" i="24"/>
  <c r="L11" i="24"/>
  <c r="L12" i="24"/>
  <c r="L13" i="24"/>
  <c r="L14" i="24"/>
  <c r="L15" i="24"/>
  <c r="L16" i="24"/>
  <c r="L17" i="24"/>
  <c r="L18" i="24"/>
  <c r="L19" i="24"/>
  <c r="F19" i="24"/>
  <c r="G19" i="24"/>
  <c r="T18" i="24"/>
  <c r="S18" i="24"/>
  <c r="P18" i="24"/>
  <c r="O18" i="24"/>
  <c r="N18" i="24"/>
  <c r="F18" i="24"/>
  <c r="G18" i="24"/>
  <c r="T17" i="24"/>
  <c r="S17" i="24"/>
  <c r="P17" i="24"/>
  <c r="O17" i="24"/>
  <c r="N17" i="24"/>
  <c r="F17" i="24"/>
  <c r="G17" i="24"/>
  <c r="T16" i="24"/>
  <c r="S16" i="24"/>
  <c r="P16" i="24"/>
  <c r="O16" i="24"/>
  <c r="N16" i="24"/>
  <c r="S15" i="24"/>
  <c r="S14" i="24"/>
  <c r="S13" i="24"/>
  <c r="S12" i="24"/>
  <c r="S11" i="24"/>
  <c r="S10" i="24"/>
  <c r="S9" i="24"/>
  <c r="F7" i="24"/>
  <c r="F9" i="24"/>
  <c r="G9" i="24"/>
  <c r="H9" i="24"/>
  <c r="I9" i="24"/>
  <c r="K9" i="24"/>
  <c r="J9" i="24"/>
  <c r="F3" i="24"/>
  <c r="G3" i="24"/>
  <c r="H4" i="24"/>
  <c r="G4" i="24"/>
  <c r="G5" i="24"/>
  <c r="S8" i="24"/>
  <c r="S7" i="24"/>
  <c r="S6" i="24"/>
  <c r="S5" i="24"/>
  <c r="S4" i="24"/>
  <c r="I2" i="24"/>
  <c r="I4" i="24"/>
  <c r="F14" i="25"/>
  <c r="E15" i="25"/>
  <c r="E16" i="25"/>
  <c r="E17" i="25"/>
  <c r="E18" i="25"/>
  <c r="E19" i="25"/>
  <c r="E20" i="25"/>
  <c r="E21" i="25"/>
  <c r="E22" i="25"/>
  <c r="E23" i="25"/>
  <c r="F23" i="25"/>
  <c r="G23" i="25"/>
  <c r="F22" i="25"/>
  <c r="G22" i="25"/>
  <c r="T19" i="25"/>
  <c r="S19" i="25"/>
  <c r="P19" i="25"/>
  <c r="O19" i="25"/>
  <c r="N19" i="25"/>
  <c r="M4" i="25"/>
  <c r="M5" i="25"/>
  <c r="M6" i="25"/>
  <c r="M7" i="25"/>
  <c r="M9" i="25"/>
  <c r="M10" i="25"/>
  <c r="M11" i="25"/>
  <c r="M12" i="25"/>
  <c r="M13" i="25"/>
  <c r="M14" i="25"/>
  <c r="M15" i="25"/>
  <c r="M16" i="25"/>
  <c r="M17" i="25"/>
  <c r="M18" i="25"/>
  <c r="M19" i="25"/>
  <c r="L4" i="25"/>
  <c r="L5" i="25"/>
  <c r="L6" i="25"/>
  <c r="L7" i="25"/>
  <c r="L8" i="25"/>
  <c r="L9" i="25"/>
  <c r="L10" i="25"/>
  <c r="L11" i="25"/>
  <c r="L12" i="25"/>
  <c r="L13" i="25"/>
  <c r="L14" i="25"/>
  <c r="L15" i="25"/>
  <c r="L16" i="25"/>
  <c r="L17" i="25"/>
  <c r="L18" i="25"/>
  <c r="L19" i="25"/>
  <c r="T18" i="25"/>
  <c r="S18" i="25"/>
  <c r="P18" i="25"/>
  <c r="O18" i="25"/>
  <c r="N18" i="25"/>
  <c r="T17" i="25"/>
  <c r="S17" i="25"/>
  <c r="P17" i="25"/>
  <c r="O17" i="25"/>
  <c r="N17" i="25"/>
  <c r="T16" i="25"/>
  <c r="S16" i="25"/>
  <c r="P16" i="25"/>
  <c r="O16" i="25"/>
  <c r="N16" i="25"/>
  <c r="S15" i="25"/>
  <c r="S14" i="25"/>
  <c r="S13" i="25"/>
  <c r="S12" i="25"/>
  <c r="S11" i="25"/>
  <c r="F3" i="25"/>
  <c r="G3" i="25"/>
  <c r="H4" i="25"/>
  <c r="I2" i="25"/>
  <c r="I4" i="25"/>
  <c r="G4" i="25"/>
  <c r="G5" i="25"/>
  <c r="S10" i="25"/>
  <c r="F7" i="25"/>
  <c r="S9" i="25"/>
  <c r="F9" i="25"/>
  <c r="G9" i="25"/>
  <c r="H9" i="25"/>
  <c r="I9" i="25"/>
  <c r="K9" i="25"/>
  <c r="J9" i="25"/>
  <c r="S8" i="25"/>
  <c r="S7" i="25"/>
  <c r="S6" i="25"/>
  <c r="S5" i="25"/>
  <c r="S4" i="25"/>
  <c r="F14" i="26"/>
  <c r="E15" i="26"/>
  <c r="E16" i="26"/>
  <c r="E17" i="26"/>
  <c r="E18" i="26"/>
  <c r="E19" i="26"/>
  <c r="E20" i="26"/>
  <c r="E21" i="26"/>
  <c r="E22" i="26"/>
  <c r="E23" i="26"/>
  <c r="F23" i="26"/>
  <c r="G23" i="26"/>
  <c r="F22" i="26"/>
  <c r="G22" i="26"/>
  <c r="F21" i="26"/>
  <c r="G21" i="26"/>
  <c r="F20" i="26"/>
  <c r="G20" i="26"/>
  <c r="T19" i="26"/>
  <c r="S19" i="26"/>
  <c r="P19" i="26"/>
  <c r="O19" i="26"/>
  <c r="N19" i="26"/>
  <c r="M4" i="26"/>
  <c r="M5" i="26"/>
  <c r="M6" i="26"/>
  <c r="M8" i="26"/>
  <c r="M9" i="26"/>
  <c r="M10" i="26"/>
  <c r="M11" i="26"/>
  <c r="M12" i="26"/>
  <c r="M13" i="26"/>
  <c r="M14" i="26"/>
  <c r="M15" i="26"/>
  <c r="M16" i="26"/>
  <c r="M17" i="26"/>
  <c r="M18" i="26"/>
  <c r="M19" i="26"/>
  <c r="L4" i="26"/>
  <c r="L5" i="26"/>
  <c r="L6" i="26"/>
  <c r="L7" i="26"/>
  <c r="L8" i="26"/>
  <c r="L9" i="26"/>
  <c r="L10" i="26"/>
  <c r="L11" i="26"/>
  <c r="L12" i="26"/>
  <c r="L13" i="26"/>
  <c r="L14" i="26"/>
  <c r="L15" i="26"/>
  <c r="L16" i="26"/>
  <c r="L17" i="26"/>
  <c r="L18" i="26"/>
  <c r="L19" i="26"/>
  <c r="T18" i="26"/>
  <c r="S18" i="26"/>
  <c r="P18" i="26"/>
  <c r="O18" i="26"/>
  <c r="N18" i="26"/>
  <c r="T17" i="26"/>
  <c r="S17" i="26"/>
  <c r="P17" i="26"/>
  <c r="O17" i="26"/>
  <c r="N17" i="26"/>
  <c r="T16" i="26"/>
  <c r="S16" i="26"/>
  <c r="P16" i="26"/>
  <c r="O16" i="26"/>
  <c r="N16" i="26"/>
  <c r="S15" i="26"/>
  <c r="S14" i="26"/>
  <c r="S13" i="26"/>
  <c r="S12" i="26"/>
  <c r="S11" i="26"/>
  <c r="S10" i="26"/>
  <c r="S9" i="26"/>
  <c r="F7" i="26"/>
  <c r="F9" i="26"/>
  <c r="G9" i="26"/>
  <c r="H9" i="26"/>
  <c r="I9" i="26"/>
  <c r="K9" i="26"/>
  <c r="J9" i="26"/>
  <c r="F3" i="26"/>
  <c r="G3" i="26"/>
  <c r="H4" i="26"/>
  <c r="G4" i="26"/>
  <c r="G5" i="26"/>
  <c r="S8" i="26"/>
  <c r="S7" i="26"/>
  <c r="S6" i="26"/>
  <c r="S5" i="26"/>
  <c r="S4" i="26"/>
  <c r="I2" i="26"/>
  <c r="I4" i="26"/>
  <c r="F14" i="27"/>
  <c r="E15" i="27"/>
  <c r="E16" i="27"/>
  <c r="E17" i="27"/>
  <c r="E18" i="27"/>
  <c r="E19" i="27"/>
  <c r="E20" i="27"/>
  <c r="E21" i="27"/>
  <c r="E22" i="27"/>
  <c r="E23" i="27"/>
  <c r="F23" i="27"/>
  <c r="G23" i="27"/>
  <c r="F22" i="27"/>
  <c r="G22" i="27"/>
  <c r="F21" i="27"/>
  <c r="G21" i="27"/>
  <c r="F20" i="27"/>
  <c r="G20" i="27"/>
  <c r="T19" i="27"/>
  <c r="S19" i="27"/>
  <c r="P19" i="27"/>
  <c r="O19" i="27"/>
  <c r="N19" i="27"/>
  <c r="M4" i="27"/>
  <c r="M5" i="27"/>
  <c r="M6" i="27"/>
  <c r="M7" i="27"/>
  <c r="M8" i="27"/>
  <c r="M9" i="27"/>
  <c r="M10" i="27"/>
  <c r="M11" i="27"/>
  <c r="M12" i="27"/>
  <c r="M13" i="27"/>
  <c r="M14" i="27"/>
  <c r="M15" i="27"/>
  <c r="M16" i="27"/>
  <c r="M17" i="27"/>
  <c r="M18" i="27"/>
  <c r="M19" i="27"/>
  <c r="L4" i="27"/>
  <c r="L5" i="27"/>
  <c r="L6" i="27"/>
  <c r="L7" i="27"/>
  <c r="L8" i="27"/>
  <c r="L9" i="27"/>
  <c r="L10" i="27"/>
  <c r="L11" i="27"/>
  <c r="L12" i="27"/>
  <c r="L13" i="27"/>
  <c r="L14" i="27"/>
  <c r="L15" i="27"/>
  <c r="L16" i="27"/>
  <c r="L17" i="27"/>
  <c r="L18" i="27"/>
  <c r="L19" i="27"/>
  <c r="F19" i="27"/>
  <c r="G19" i="27"/>
  <c r="T18" i="27"/>
  <c r="S18" i="27"/>
  <c r="P18" i="27"/>
  <c r="O18" i="27"/>
  <c r="N18" i="27"/>
  <c r="F18" i="27"/>
  <c r="G18" i="27"/>
  <c r="T17" i="27"/>
  <c r="S17" i="27"/>
  <c r="P17" i="27"/>
  <c r="O17" i="27"/>
  <c r="N17" i="27"/>
  <c r="F17" i="27"/>
  <c r="G17" i="27"/>
  <c r="T16" i="27"/>
  <c r="S16" i="27"/>
  <c r="P16" i="27"/>
  <c r="O16" i="27"/>
  <c r="N16" i="27"/>
  <c r="F16" i="27"/>
  <c r="G16" i="27"/>
  <c r="S15" i="27"/>
  <c r="S14" i="27"/>
  <c r="S13" i="27"/>
  <c r="S12" i="27"/>
  <c r="S11" i="27"/>
  <c r="S10" i="27"/>
  <c r="S9" i="27"/>
  <c r="F7" i="27"/>
  <c r="F8" i="27"/>
  <c r="G8" i="27"/>
  <c r="H9" i="27"/>
  <c r="I9" i="27"/>
  <c r="K9" i="27"/>
  <c r="J9" i="27"/>
  <c r="H8" i="27"/>
  <c r="F9" i="27"/>
  <c r="G9" i="27"/>
  <c r="S8" i="27"/>
  <c r="I8" i="27"/>
  <c r="K8" i="27"/>
  <c r="J8" i="27"/>
  <c r="S7" i="27"/>
  <c r="S6" i="27"/>
  <c r="F3" i="27"/>
  <c r="G3" i="27"/>
  <c r="H4" i="27"/>
  <c r="I2" i="27"/>
  <c r="I4" i="27"/>
  <c r="G4" i="27"/>
  <c r="G5" i="27"/>
  <c r="S5" i="27"/>
  <c r="S4" i="27"/>
  <c r="F14" i="28"/>
  <c r="E15" i="28"/>
  <c r="E16" i="28"/>
  <c r="E17" i="28"/>
  <c r="E18" i="28"/>
  <c r="E19" i="28"/>
  <c r="E20" i="28"/>
  <c r="E21" i="28"/>
  <c r="E22" i="28"/>
  <c r="E23" i="28"/>
  <c r="F23" i="28"/>
  <c r="G23" i="28"/>
  <c r="F22" i="28"/>
  <c r="G22" i="28"/>
  <c r="F21" i="28"/>
  <c r="G21" i="28"/>
  <c r="F20" i="28"/>
  <c r="G20" i="28"/>
  <c r="T19" i="28"/>
  <c r="S19" i="28"/>
  <c r="P19" i="28"/>
  <c r="O19" i="28"/>
  <c r="N19" i="28"/>
  <c r="M4" i="28"/>
  <c r="M6" i="28"/>
  <c r="M7" i="28"/>
  <c r="M8" i="28"/>
  <c r="M9" i="28"/>
  <c r="M10" i="28"/>
  <c r="M11" i="28"/>
  <c r="M12" i="28"/>
  <c r="M13" i="28"/>
  <c r="M14" i="28"/>
  <c r="M15" i="28"/>
  <c r="M16" i="28"/>
  <c r="M17" i="28"/>
  <c r="M18" i="28"/>
  <c r="M19" i="28"/>
  <c r="L4" i="28"/>
  <c r="L5" i="28"/>
  <c r="L6" i="28"/>
  <c r="L7" i="28"/>
  <c r="L8" i="28"/>
  <c r="L9" i="28"/>
  <c r="L10" i="28"/>
  <c r="L11" i="28"/>
  <c r="L12" i="28"/>
  <c r="L13" i="28"/>
  <c r="L14" i="28"/>
  <c r="L15" i="28"/>
  <c r="L16" i="28"/>
  <c r="L17" i="28"/>
  <c r="L18" i="28"/>
  <c r="L19" i="28"/>
  <c r="F19" i="28"/>
  <c r="G19" i="28"/>
  <c r="T18" i="28"/>
  <c r="S18" i="28"/>
  <c r="P18" i="28"/>
  <c r="O18" i="28"/>
  <c r="N18" i="28"/>
  <c r="F18" i="28"/>
  <c r="G18" i="28"/>
  <c r="T17" i="28"/>
  <c r="S17" i="28"/>
  <c r="P17" i="28"/>
  <c r="O17" i="28"/>
  <c r="N17" i="28"/>
  <c r="F17" i="28"/>
  <c r="G17" i="28"/>
  <c r="T16" i="28"/>
  <c r="S16" i="28"/>
  <c r="P16" i="28"/>
  <c r="O16" i="28"/>
  <c r="N16" i="28"/>
  <c r="S15" i="28"/>
  <c r="S14" i="28"/>
  <c r="S13" i="28"/>
  <c r="S12" i="28"/>
  <c r="S11" i="28"/>
  <c r="S10" i="28"/>
  <c r="S9" i="28"/>
  <c r="F7" i="28"/>
  <c r="F9" i="28"/>
  <c r="G9" i="28"/>
  <c r="H9" i="28"/>
  <c r="I9" i="28"/>
  <c r="K9" i="28"/>
  <c r="J9" i="28"/>
  <c r="S8" i="28"/>
  <c r="S7" i="28"/>
  <c r="F3" i="28"/>
  <c r="G3" i="28"/>
  <c r="H4" i="28"/>
  <c r="G4" i="28"/>
  <c r="G5" i="28"/>
  <c r="S6" i="28"/>
  <c r="S5" i="28"/>
  <c r="S4" i="28"/>
  <c r="I2" i="28"/>
  <c r="I4" i="28"/>
  <c r="F14" i="29"/>
  <c r="E15" i="29"/>
  <c r="E16" i="29"/>
  <c r="E17" i="29"/>
  <c r="E18" i="29"/>
  <c r="E19" i="29"/>
  <c r="E20" i="29"/>
  <c r="E21" i="29"/>
  <c r="E22" i="29"/>
  <c r="E23" i="29"/>
  <c r="F23" i="29"/>
  <c r="G23" i="29"/>
  <c r="F22" i="29"/>
  <c r="G22" i="29"/>
  <c r="F21" i="29"/>
  <c r="G21" i="29"/>
  <c r="F20" i="29"/>
  <c r="G20" i="29"/>
  <c r="T19" i="29"/>
  <c r="S19" i="29"/>
  <c r="P19" i="29"/>
  <c r="O19" i="29"/>
  <c r="N19" i="29"/>
  <c r="M4" i="29"/>
  <c r="M6" i="29"/>
  <c r="M7" i="29"/>
  <c r="M8" i="29"/>
  <c r="M9" i="29"/>
  <c r="M10" i="29"/>
  <c r="M11" i="29"/>
  <c r="M12" i="29"/>
  <c r="M13" i="29"/>
  <c r="M14" i="29"/>
  <c r="M15" i="29"/>
  <c r="M16" i="29"/>
  <c r="M17" i="29"/>
  <c r="M18" i="29"/>
  <c r="M19" i="29"/>
  <c r="L4" i="29"/>
  <c r="L5" i="29"/>
  <c r="L6" i="29"/>
  <c r="L7" i="29"/>
  <c r="L8" i="29"/>
  <c r="L9" i="29"/>
  <c r="L10" i="29"/>
  <c r="L11" i="29"/>
  <c r="L12" i="29"/>
  <c r="L13" i="29"/>
  <c r="L14" i="29"/>
  <c r="L15" i="29"/>
  <c r="L16" i="29"/>
  <c r="L17" i="29"/>
  <c r="L18" i="29"/>
  <c r="L19" i="29"/>
  <c r="F19" i="29"/>
  <c r="G19" i="29"/>
  <c r="T18" i="29"/>
  <c r="S18" i="29"/>
  <c r="P18" i="29"/>
  <c r="O18" i="29"/>
  <c r="N18" i="29"/>
  <c r="F18" i="29"/>
  <c r="G18" i="29"/>
  <c r="T17" i="29"/>
  <c r="S17" i="29"/>
  <c r="P17" i="29"/>
  <c r="O17" i="29"/>
  <c r="N17" i="29"/>
  <c r="F17" i="29"/>
  <c r="G17" i="29"/>
  <c r="T16" i="29"/>
  <c r="S16" i="29"/>
  <c r="P16" i="29"/>
  <c r="O16" i="29"/>
  <c r="N16" i="29"/>
  <c r="S15" i="29"/>
  <c r="S14" i="29"/>
  <c r="S13" i="29"/>
  <c r="S12" i="29"/>
  <c r="S11" i="29"/>
  <c r="S10" i="29"/>
  <c r="S9" i="29"/>
  <c r="F7" i="29"/>
  <c r="F9" i="29"/>
  <c r="G9" i="29"/>
  <c r="H9" i="29"/>
  <c r="I9" i="29"/>
  <c r="K9" i="29"/>
  <c r="J9" i="29"/>
  <c r="S8" i="29"/>
  <c r="S7" i="29"/>
  <c r="F3" i="29"/>
  <c r="G3" i="29"/>
  <c r="H4" i="29"/>
  <c r="I2" i="29"/>
  <c r="I4" i="29"/>
  <c r="G4" i="29"/>
  <c r="G5" i="29"/>
  <c r="S6" i="29"/>
  <c r="S5" i="29"/>
  <c r="S4" i="29"/>
  <c r="F14" i="34"/>
  <c r="E15" i="34"/>
  <c r="E16" i="34"/>
  <c r="E17" i="34"/>
  <c r="E18" i="34"/>
  <c r="E19" i="34"/>
  <c r="E20" i="34"/>
  <c r="E21" i="34"/>
  <c r="E22" i="34"/>
  <c r="E23" i="34"/>
  <c r="F23" i="34"/>
  <c r="G23" i="34"/>
  <c r="F22" i="34"/>
  <c r="G22" i="34"/>
  <c r="F21" i="34"/>
  <c r="G21" i="34"/>
  <c r="F20" i="34"/>
  <c r="G20" i="34"/>
  <c r="T19" i="34"/>
  <c r="S19" i="34"/>
  <c r="P19" i="34"/>
  <c r="O19" i="34"/>
  <c r="N19" i="34"/>
  <c r="M4" i="34"/>
  <c r="M5" i="34"/>
  <c r="M6" i="34"/>
  <c r="M7" i="34"/>
  <c r="M8" i="34"/>
  <c r="M9" i="34"/>
  <c r="M10" i="34"/>
  <c r="M11" i="34"/>
  <c r="M12" i="34"/>
  <c r="M13" i="34"/>
  <c r="M14" i="34"/>
  <c r="M15" i="34"/>
  <c r="M16" i="34"/>
  <c r="M17" i="34"/>
  <c r="M18" i="34"/>
  <c r="M19" i="34"/>
  <c r="L4" i="34"/>
  <c r="L5" i="34"/>
  <c r="L6" i="34"/>
  <c r="L7" i="34"/>
  <c r="L8" i="34"/>
  <c r="L9" i="34"/>
  <c r="L10" i="34"/>
  <c r="L11" i="34"/>
  <c r="L12" i="34"/>
  <c r="L13" i="34"/>
  <c r="L14" i="34"/>
  <c r="L15" i="34"/>
  <c r="L16" i="34"/>
  <c r="L17" i="34"/>
  <c r="L18" i="34"/>
  <c r="L19" i="34"/>
  <c r="F19" i="34"/>
  <c r="G19" i="34"/>
  <c r="T18" i="34"/>
  <c r="S18" i="34"/>
  <c r="P18" i="34"/>
  <c r="O18" i="34"/>
  <c r="N18" i="34"/>
  <c r="T17" i="34"/>
  <c r="S17" i="34"/>
  <c r="P17" i="34"/>
  <c r="O17" i="34"/>
  <c r="N17" i="34"/>
  <c r="T16" i="34"/>
  <c r="S16" i="34"/>
  <c r="P16" i="34"/>
  <c r="O16" i="34"/>
  <c r="N16" i="34"/>
  <c r="S15" i="34"/>
  <c r="S14" i="34"/>
  <c r="S13" i="34"/>
  <c r="S12" i="34"/>
  <c r="S11" i="34"/>
  <c r="S10" i="34"/>
  <c r="S9" i="34"/>
  <c r="F7" i="34"/>
  <c r="F8" i="34"/>
  <c r="G8" i="34"/>
  <c r="H9" i="34"/>
  <c r="I9" i="34"/>
  <c r="K9" i="34"/>
  <c r="J9" i="34"/>
  <c r="H8" i="34"/>
  <c r="F9" i="34"/>
  <c r="G9" i="34"/>
  <c r="F3" i="34"/>
  <c r="G3" i="34"/>
  <c r="H4" i="34"/>
  <c r="G4" i="34"/>
  <c r="G5" i="34"/>
  <c r="S8" i="34"/>
  <c r="I8" i="34"/>
  <c r="K8" i="34"/>
  <c r="J8" i="34"/>
  <c r="S7" i="34"/>
  <c r="S6" i="34"/>
  <c r="S5" i="34"/>
  <c r="S4" i="34"/>
  <c r="I2" i="34"/>
  <c r="I4" i="34"/>
  <c r="F14" i="35"/>
  <c r="E15" i="35"/>
  <c r="E16" i="35"/>
  <c r="E17" i="35"/>
  <c r="E18" i="35"/>
  <c r="E19" i="35"/>
  <c r="E20" i="35"/>
  <c r="E21" i="35"/>
  <c r="E22" i="35"/>
  <c r="E23" i="35"/>
  <c r="F23" i="35"/>
  <c r="G23" i="35"/>
  <c r="F22" i="35"/>
  <c r="G22" i="35"/>
  <c r="F21" i="35"/>
  <c r="G21" i="35"/>
  <c r="F20" i="35"/>
  <c r="G20" i="35"/>
  <c r="T19" i="35"/>
  <c r="S19" i="35"/>
  <c r="P19" i="35"/>
  <c r="O19" i="35"/>
  <c r="N19" i="35"/>
  <c r="M4" i="35"/>
  <c r="M5" i="35"/>
  <c r="M6" i="35"/>
  <c r="M7" i="35"/>
  <c r="M8" i="35"/>
  <c r="M9" i="35"/>
  <c r="M10" i="35"/>
  <c r="M11" i="35"/>
  <c r="M12" i="35"/>
  <c r="M13" i="35"/>
  <c r="M14" i="35"/>
  <c r="M15" i="35"/>
  <c r="M16" i="35"/>
  <c r="M17" i="35"/>
  <c r="M18" i="35"/>
  <c r="M19" i="35"/>
  <c r="L4" i="35"/>
  <c r="L5" i="35"/>
  <c r="L6" i="35"/>
  <c r="L7" i="35"/>
  <c r="L8" i="35"/>
  <c r="L9" i="35"/>
  <c r="L10" i="35"/>
  <c r="L11" i="35"/>
  <c r="L12" i="35"/>
  <c r="L13" i="35"/>
  <c r="L14" i="35"/>
  <c r="L15" i="35"/>
  <c r="L16" i="35"/>
  <c r="L17" i="35"/>
  <c r="L18" i="35"/>
  <c r="L19" i="35"/>
  <c r="F19" i="35"/>
  <c r="G19" i="35"/>
  <c r="T18" i="35"/>
  <c r="S18" i="35"/>
  <c r="P18" i="35"/>
  <c r="O18" i="35"/>
  <c r="N18" i="35"/>
  <c r="T17" i="35"/>
  <c r="S17" i="35"/>
  <c r="P17" i="35"/>
  <c r="O17" i="35"/>
  <c r="N17" i="35"/>
  <c r="T16" i="35"/>
  <c r="S16" i="35"/>
  <c r="P16" i="35"/>
  <c r="O16" i="35"/>
  <c r="N16" i="35"/>
  <c r="S15" i="35"/>
  <c r="S14" i="35"/>
  <c r="S13" i="35"/>
  <c r="S12" i="35"/>
  <c r="S11" i="35"/>
  <c r="S10" i="35"/>
  <c r="S9" i="35"/>
  <c r="F7" i="35"/>
  <c r="F8" i="35"/>
  <c r="G8" i="35"/>
  <c r="H9" i="35"/>
  <c r="I9" i="35"/>
  <c r="K9" i="35"/>
  <c r="J9" i="35"/>
  <c r="H8" i="35"/>
  <c r="F9" i="35"/>
  <c r="G9" i="35"/>
  <c r="S8" i="35"/>
  <c r="I8" i="35"/>
  <c r="K8" i="35"/>
  <c r="J8" i="35"/>
  <c r="F3" i="35"/>
  <c r="G3" i="35"/>
  <c r="H4" i="35"/>
  <c r="I2" i="35"/>
  <c r="I4" i="35"/>
  <c r="G4" i="35"/>
  <c r="G5" i="35"/>
  <c r="S7" i="35"/>
  <c r="S6" i="35"/>
  <c r="S5" i="35"/>
  <c r="S4" i="35"/>
  <c r="F14" i="36"/>
  <c r="E15" i="36"/>
  <c r="E16" i="36"/>
  <c r="E17" i="36"/>
  <c r="E18" i="36"/>
  <c r="E19" i="36"/>
  <c r="E20" i="36"/>
  <c r="E21" i="36"/>
  <c r="E22" i="36"/>
  <c r="E23" i="36"/>
  <c r="F23" i="36"/>
  <c r="G23" i="36"/>
  <c r="F22" i="36"/>
  <c r="G22" i="36"/>
  <c r="F21" i="36"/>
  <c r="G21" i="36"/>
  <c r="F20" i="36"/>
  <c r="G20" i="36"/>
  <c r="T19" i="36"/>
  <c r="S19" i="36"/>
  <c r="P19" i="36"/>
  <c r="O19" i="36"/>
  <c r="N19" i="36"/>
  <c r="M4" i="36"/>
  <c r="M5" i="36"/>
  <c r="M6" i="36"/>
  <c r="M7" i="36"/>
  <c r="M8" i="36"/>
  <c r="M9" i="36"/>
  <c r="M10" i="36"/>
  <c r="M11" i="36"/>
  <c r="M12" i="36"/>
  <c r="M13" i="36"/>
  <c r="M14" i="36"/>
  <c r="M15" i="36"/>
  <c r="M16" i="36"/>
  <c r="M17" i="36"/>
  <c r="M18" i="36"/>
  <c r="M19" i="36"/>
  <c r="L4" i="36"/>
  <c r="L5" i="36"/>
  <c r="L6" i="36"/>
  <c r="L7" i="36"/>
  <c r="L8" i="36"/>
  <c r="L9" i="36"/>
  <c r="L10" i="36"/>
  <c r="L11" i="36"/>
  <c r="L12" i="36"/>
  <c r="L13" i="36"/>
  <c r="L14" i="36"/>
  <c r="L15" i="36"/>
  <c r="L16" i="36"/>
  <c r="L17" i="36"/>
  <c r="L18" i="36"/>
  <c r="L19" i="36"/>
  <c r="F19" i="36"/>
  <c r="G19" i="36"/>
  <c r="T18" i="36"/>
  <c r="S18" i="36"/>
  <c r="P18" i="36"/>
  <c r="O18" i="36"/>
  <c r="N18" i="36"/>
  <c r="F18" i="36"/>
  <c r="G18" i="36"/>
  <c r="T17" i="36"/>
  <c r="S17" i="36"/>
  <c r="P17" i="36"/>
  <c r="O17" i="36"/>
  <c r="N17" i="36"/>
  <c r="T16" i="36"/>
  <c r="S16" i="36"/>
  <c r="P16" i="36"/>
  <c r="O16" i="36"/>
  <c r="N16" i="36"/>
  <c r="S15" i="36"/>
  <c r="S14" i="36"/>
  <c r="S13" i="36"/>
  <c r="S12" i="36"/>
  <c r="S11" i="36"/>
  <c r="S10" i="36"/>
  <c r="S9" i="36"/>
  <c r="F7" i="36"/>
  <c r="F8" i="36"/>
  <c r="G8" i="36"/>
  <c r="H9" i="36"/>
  <c r="I9" i="36"/>
  <c r="K9" i="36"/>
  <c r="J9" i="36"/>
  <c r="H8" i="36"/>
  <c r="F9" i="36"/>
  <c r="G9" i="36"/>
  <c r="S8" i="36"/>
  <c r="I8" i="36"/>
  <c r="K8" i="36"/>
  <c r="J8" i="36"/>
  <c r="F3" i="36"/>
  <c r="G3" i="36"/>
  <c r="H4" i="36"/>
  <c r="G4" i="36"/>
  <c r="G5" i="36"/>
  <c r="S7" i="36"/>
  <c r="S6" i="36"/>
  <c r="S5" i="36"/>
  <c r="S4" i="36"/>
  <c r="I2" i="36"/>
  <c r="I4" i="36"/>
  <c r="F14" i="37"/>
  <c r="E15" i="37"/>
  <c r="E16" i="37"/>
  <c r="E17" i="37"/>
  <c r="E18" i="37"/>
  <c r="E19" i="37"/>
  <c r="E20" i="37"/>
  <c r="E21" i="37"/>
  <c r="E22" i="37"/>
  <c r="E23" i="37"/>
  <c r="F23" i="37"/>
  <c r="G23" i="37"/>
  <c r="F22" i="37"/>
  <c r="G22" i="37"/>
  <c r="F21" i="37"/>
  <c r="G21" i="37"/>
  <c r="F20" i="37"/>
  <c r="G20" i="37"/>
  <c r="T19" i="37"/>
  <c r="S19" i="37"/>
  <c r="P19" i="37"/>
  <c r="O19" i="37"/>
  <c r="N19" i="37"/>
  <c r="M4" i="37"/>
  <c r="M5" i="37"/>
  <c r="M6" i="37"/>
  <c r="M7" i="37"/>
  <c r="M8" i="37"/>
  <c r="M9" i="37"/>
  <c r="M10" i="37"/>
  <c r="M11" i="37"/>
  <c r="M12" i="37"/>
  <c r="M13" i="37"/>
  <c r="M14" i="37"/>
  <c r="M15" i="37"/>
  <c r="M16" i="37"/>
  <c r="M17" i="37"/>
  <c r="M18" i="37"/>
  <c r="M19" i="37"/>
  <c r="L4" i="37"/>
  <c r="L5" i="37"/>
  <c r="L6" i="37"/>
  <c r="L7" i="37"/>
  <c r="L8" i="37"/>
  <c r="L9" i="37"/>
  <c r="L10" i="37"/>
  <c r="L11" i="37"/>
  <c r="L12" i="37"/>
  <c r="L13" i="37"/>
  <c r="L14" i="37"/>
  <c r="L15" i="37"/>
  <c r="L16" i="37"/>
  <c r="L17" i="37"/>
  <c r="L18" i="37"/>
  <c r="L19" i="37"/>
  <c r="F19" i="37"/>
  <c r="G19" i="37"/>
  <c r="T18" i="37"/>
  <c r="S18" i="37"/>
  <c r="P18" i="37"/>
  <c r="O18" i="37"/>
  <c r="N18" i="37"/>
  <c r="F18" i="37"/>
  <c r="G18" i="37"/>
  <c r="T17" i="37"/>
  <c r="S17" i="37"/>
  <c r="P17" i="37"/>
  <c r="O17" i="37"/>
  <c r="N17" i="37"/>
  <c r="F17" i="37"/>
  <c r="G17" i="37"/>
  <c r="T16" i="37"/>
  <c r="S16" i="37"/>
  <c r="P16" i="37"/>
  <c r="O16" i="37"/>
  <c r="N16" i="37"/>
  <c r="F16" i="37"/>
  <c r="G16" i="37"/>
  <c r="S15" i="37"/>
  <c r="S14" i="37"/>
  <c r="S13" i="37"/>
  <c r="S12" i="37"/>
  <c r="S11" i="37"/>
  <c r="S10" i="37"/>
  <c r="S9" i="37"/>
  <c r="F7" i="37"/>
  <c r="F8" i="37"/>
  <c r="G8" i="37"/>
  <c r="H9" i="37"/>
  <c r="I9" i="37"/>
  <c r="K9" i="37"/>
  <c r="J9" i="37"/>
  <c r="H8" i="37"/>
  <c r="F9" i="37"/>
  <c r="G9" i="37"/>
  <c r="S8" i="37"/>
  <c r="I8" i="37"/>
  <c r="K8" i="37"/>
  <c r="J8" i="37"/>
  <c r="F3" i="37"/>
  <c r="G3" i="37"/>
  <c r="H4" i="37"/>
  <c r="I2" i="37"/>
  <c r="I4" i="37"/>
  <c r="G4" i="37"/>
  <c r="G5" i="37"/>
  <c r="S7" i="37"/>
  <c r="S6" i="37"/>
  <c r="S5" i="37"/>
  <c r="S4" i="37"/>
  <c r="F14" i="38"/>
  <c r="E15" i="38"/>
  <c r="E16" i="38"/>
  <c r="E17" i="38"/>
  <c r="E18" i="38"/>
  <c r="E19" i="38"/>
  <c r="E20" i="38"/>
  <c r="E21" i="38"/>
  <c r="E22" i="38"/>
  <c r="E23" i="38"/>
  <c r="F23" i="38"/>
  <c r="G23" i="38"/>
  <c r="F22" i="38"/>
  <c r="G22" i="38"/>
  <c r="F21" i="38"/>
  <c r="G21" i="38"/>
  <c r="F20" i="38"/>
  <c r="G20" i="38"/>
  <c r="T19" i="38"/>
  <c r="S19" i="38"/>
  <c r="P19" i="38"/>
  <c r="O19" i="38"/>
  <c r="N19" i="38"/>
  <c r="M4" i="38"/>
  <c r="M5" i="38"/>
  <c r="M6" i="38"/>
  <c r="M7" i="38"/>
  <c r="M8" i="38"/>
  <c r="M9" i="38"/>
  <c r="M10" i="38"/>
  <c r="M11" i="38"/>
  <c r="M12" i="38"/>
  <c r="M13" i="38"/>
  <c r="M14" i="38"/>
  <c r="M15" i="38"/>
  <c r="M16" i="38"/>
  <c r="M17" i="38"/>
  <c r="M18" i="38"/>
  <c r="M19" i="38"/>
  <c r="L4" i="38"/>
  <c r="L5" i="38"/>
  <c r="L6" i="38"/>
  <c r="L7" i="38"/>
  <c r="L8" i="38"/>
  <c r="L9" i="38"/>
  <c r="L10" i="38"/>
  <c r="L11" i="38"/>
  <c r="L12" i="38"/>
  <c r="L13" i="38"/>
  <c r="L14" i="38"/>
  <c r="L15" i="38"/>
  <c r="L16" i="38"/>
  <c r="L17" i="38"/>
  <c r="L18" i="38"/>
  <c r="L19" i="38"/>
  <c r="F19" i="38"/>
  <c r="G19" i="38"/>
  <c r="T18" i="38"/>
  <c r="S18" i="38"/>
  <c r="P18" i="38"/>
  <c r="O18" i="38"/>
  <c r="N18" i="38"/>
  <c r="F18" i="38"/>
  <c r="G18" i="38"/>
  <c r="T17" i="38"/>
  <c r="S17" i="38"/>
  <c r="P17" i="38"/>
  <c r="O17" i="38"/>
  <c r="N17" i="38"/>
  <c r="F17" i="38"/>
  <c r="G17" i="38"/>
  <c r="T16" i="38"/>
  <c r="S16" i="38"/>
  <c r="P16" i="38"/>
  <c r="O16" i="38"/>
  <c r="N16" i="38"/>
  <c r="S15" i="38"/>
  <c r="S14" i="38"/>
  <c r="S13" i="38"/>
  <c r="S12" i="38"/>
  <c r="S11" i="38"/>
  <c r="S10" i="38"/>
  <c r="S9" i="38"/>
  <c r="F7" i="38"/>
  <c r="F8" i="38"/>
  <c r="G8" i="38"/>
  <c r="H9" i="38"/>
  <c r="I9" i="38"/>
  <c r="K9" i="38"/>
  <c r="J9" i="38"/>
  <c r="H8" i="38"/>
  <c r="F9" i="38"/>
  <c r="G9" i="38"/>
  <c r="S8" i="38"/>
  <c r="I8" i="38"/>
  <c r="K8" i="38"/>
  <c r="J8" i="38"/>
  <c r="S7" i="38"/>
  <c r="F3" i="38"/>
  <c r="G3" i="38"/>
  <c r="H4" i="38"/>
  <c r="G4" i="38"/>
  <c r="G5" i="38"/>
  <c r="S6" i="38"/>
  <c r="S5" i="38"/>
  <c r="S4" i="38"/>
  <c r="I2" i="38"/>
  <c r="I4" i="38"/>
  <c r="F14" i="39"/>
  <c r="E15" i="39"/>
  <c r="E16" i="39"/>
  <c r="E17" i="39"/>
  <c r="E18" i="39"/>
  <c r="E19" i="39"/>
  <c r="E20" i="39"/>
  <c r="E21" i="39"/>
  <c r="E22" i="39"/>
  <c r="E23" i="39"/>
  <c r="F23" i="39"/>
  <c r="G23" i="39"/>
  <c r="F22" i="39"/>
  <c r="G22" i="39"/>
  <c r="F21" i="39"/>
  <c r="G21" i="39"/>
  <c r="F20" i="39"/>
  <c r="G20" i="39"/>
  <c r="T19" i="39"/>
  <c r="S19" i="39"/>
  <c r="P19" i="39"/>
  <c r="O19" i="39"/>
  <c r="N19" i="39"/>
  <c r="M4" i="39"/>
  <c r="M5" i="39"/>
  <c r="M6" i="39"/>
  <c r="M7" i="39"/>
  <c r="M8" i="39"/>
  <c r="M9" i="39"/>
  <c r="M10" i="39"/>
  <c r="M11" i="39"/>
  <c r="M12" i="39"/>
  <c r="M13" i="39"/>
  <c r="M14" i="39"/>
  <c r="M15" i="39"/>
  <c r="M16" i="39"/>
  <c r="M17" i="39"/>
  <c r="M18" i="39"/>
  <c r="M19" i="39"/>
  <c r="L4" i="39"/>
  <c r="L5" i="39"/>
  <c r="L6" i="39"/>
  <c r="L7" i="39"/>
  <c r="L8" i="39"/>
  <c r="L9" i="39"/>
  <c r="L10" i="39"/>
  <c r="L11" i="39"/>
  <c r="L12" i="39"/>
  <c r="L13" i="39"/>
  <c r="L14" i="39"/>
  <c r="L15" i="39"/>
  <c r="L16" i="39"/>
  <c r="L17" i="39"/>
  <c r="L18" i="39"/>
  <c r="L19" i="39"/>
  <c r="F19" i="39"/>
  <c r="G19" i="39"/>
  <c r="T18" i="39"/>
  <c r="S18" i="39"/>
  <c r="P18" i="39"/>
  <c r="O18" i="39"/>
  <c r="N18" i="39"/>
  <c r="F18" i="39"/>
  <c r="G18" i="39"/>
  <c r="T17" i="39"/>
  <c r="S17" i="39"/>
  <c r="P17" i="39"/>
  <c r="O17" i="39"/>
  <c r="N17" i="39"/>
  <c r="T16" i="39"/>
  <c r="S16" i="39"/>
  <c r="P16" i="39"/>
  <c r="O16" i="39"/>
  <c r="N16" i="39"/>
  <c r="S15" i="39"/>
  <c r="S14" i="39"/>
  <c r="S13" i="39"/>
  <c r="S12" i="39"/>
  <c r="S11" i="39"/>
  <c r="S10" i="39"/>
  <c r="S9" i="39"/>
  <c r="F7" i="39"/>
  <c r="F8" i="39"/>
  <c r="G8" i="39"/>
  <c r="H9" i="39"/>
  <c r="I9" i="39"/>
  <c r="K9" i="39"/>
  <c r="J9" i="39"/>
  <c r="H8" i="39"/>
  <c r="F9" i="39"/>
  <c r="G9" i="39"/>
  <c r="S8" i="39"/>
  <c r="I8" i="39"/>
  <c r="K8" i="39"/>
  <c r="J8" i="39"/>
  <c r="F3" i="39"/>
  <c r="G3" i="39"/>
  <c r="H4" i="39"/>
  <c r="I2" i="39"/>
  <c r="I4" i="39"/>
  <c r="G4" i="39"/>
  <c r="G5" i="39"/>
  <c r="S7" i="39"/>
  <c r="S6" i="39"/>
  <c r="S5" i="39"/>
  <c r="S4" i="39"/>
  <c r="F14" i="40"/>
  <c r="E15" i="40"/>
  <c r="E16" i="40"/>
  <c r="E17" i="40"/>
  <c r="E18" i="40"/>
  <c r="E19" i="40"/>
  <c r="E20" i="40"/>
  <c r="E21" i="40"/>
  <c r="E22" i="40"/>
  <c r="E23" i="40"/>
  <c r="F23" i="40"/>
  <c r="G23" i="40"/>
  <c r="F22" i="40"/>
  <c r="G22" i="40"/>
  <c r="F21" i="40"/>
  <c r="G21" i="40"/>
  <c r="F20" i="40"/>
  <c r="G20" i="40"/>
  <c r="T19" i="40"/>
  <c r="S19" i="40"/>
  <c r="P19" i="40"/>
  <c r="O19" i="40"/>
  <c r="N19" i="40"/>
  <c r="M4" i="40"/>
  <c r="M5" i="40"/>
  <c r="M6" i="40"/>
  <c r="M7" i="40"/>
  <c r="M8" i="40"/>
  <c r="M9" i="40"/>
  <c r="M10" i="40"/>
  <c r="M11" i="40"/>
  <c r="M12" i="40"/>
  <c r="M13" i="40"/>
  <c r="M14" i="40"/>
  <c r="M15" i="40"/>
  <c r="M16" i="40"/>
  <c r="M17" i="40"/>
  <c r="M18" i="40"/>
  <c r="M19" i="40"/>
  <c r="L4" i="40"/>
  <c r="L5" i="40"/>
  <c r="L6" i="40"/>
  <c r="L7" i="40"/>
  <c r="L8" i="40"/>
  <c r="L9" i="40"/>
  <c r="L10" i="40"/>
  <c r="L11" i="40"/>
  <c r="L12" i="40"/>
  <c r="L13" i="40"/>
  <c r="L14" i="40"/>
  <c r="L15" i="40"/>
  <c r="L16" i="40"/>
  <c r="L17" i="40"/>
  <c r="L18" i="40"/>
  <c r="L19" i="40"/>
  <c r="F19" i="40"/>
  <c r="G19" i="40"/>
  <c r="T18" i="40"/>
  <c r="S18" i="40"/>
  <c r="P18" i="40"/>
  <c r="O18" i="40"/>
  <c r="N18" i="40"/>
  <c r="F18" i="40"/>
  <c r="G18" i="40"/>
  <c r="T17" i="40"/>
  <c r="S17" i="40"/>
  <c r="P17" i="40"/>
  <c r="O17" i="40"/>
  <c r="N17" i="40"/>
  <c r="T16" i="40"/>
  <c r="S16" i="40"/>
  <c r="P16" i="40"/>
  <c r="O16" i="40"/>
  <c r="N16" i="40"/>
  <c r="S15" i="40"/>
  <c r="S14" i="40"/>
  <c r="S13" i="40"/>
  <c r="S12" i="40"/>
  <c r="S11" i="40"/>
  <c r="S10" i="40"/>
  <c r="S9" i="40"/>
  <c r="F7" i="40"/>
  <c r="F8" i="40"/>
  <c r="G8" i="40"/>
  <c r="H9" i="40"/>
  <c r="I9" i="40"/>
  <c r="K9" i="40"/>
  <c r="J9" i="40"/>
  <c r="H8" i="40"/>
  <c r="F9" i="40"/>
  <c r="G9" i="40"/>
  <c r="S8" i="40"/>
  <c r="I8" i="40"/>
  <c r="K8" i="40"/>
  <c r="J8" i="40"/>
  <c r="F3" i="40"/>
  <c r="G3" i="40"/>
  <c r="H4" i="40"/>
  <c r="G4" i="40"/>
  <c r="G5" i="40"/>
  <c r="S7" i="40"/>
  <c r="S6" i="40"/>
  <c r="S5" i="40"/>
  <c r="S4" i="40"/>
  <c r="I2" i="40"/>
  <c r="I4" i="40"/>
  <c r="F14" i="44"/>
  <c r="E15" i="44"/>
  <c r="E16" i="44"/>
  <c r="E17" i="44"/>
  <c r="E18" i="44"/>
  <c r="E19" i="44"/>
  <c r="E20" i="44"/>
  <c r="E21" i="44"/>
  <c r="E22" i="44"/>
  <c r="E23" i="44"/>
  <c r="F23" i="44"/>
  <c r="G23" i="44"/>
  <c r="F22" i="44"/>
  <c r="G22" i="44"/>
  <c r="F21" i="44"/>
  <c r="G21" i="44"/>
  <c r="T19" i="44"/>
  <c r="S19" i="44"/>
  <c r="P19" i="44"/>
  <c r="O19" i="44"/>
  <c r="N19" i="44"/>
  <c r="M4" i="44"/>
  <c r="M5" i="44"/>
  <c r="M6" i="44"/>
  <c r="M7" i="44"/>
  <c r="M9" i="44"/>
  <c r="M10" i="44"/>
  <c r="M11" i="44"/>
  <c r="M12" i="44"/>
  <c r="M13" i="44"/>
  <c r="M14" i="44"/>
  <c r="M15" i="44"/>
  <c r="M16" i="44"/>
  <c r="M17" i="44"/>
  <c r="M18" i="44"/>
  <c r="M19" i="44"/>
  <c r="L4" i="44"/>
  <c r="L5" i="44"/>
  <c r="L6" i="44"/>
  <c r="L7" i="44"/>
  <c r="L8" i="44"/>
  <c r="L9" i="44"/>
  <c r="L10" i="44"/>
  <c r="L11" i="44"/>
  <c r="L12" i="44"/>
  <c r="L13" i="44"/>
  <c r="L14" i="44"/>
  <c r="L15" i="44"/>
  <c r="L16" i="44"/>
  <c r="L17" i="44"/>
  <c r="L18" i="44"/>
  <c r="L19" i="44"/>
  <c r="T18" i="44"/>
  <c r="S18" i="44"/>
  <c r="P18" i="44"/>
  <c r="O18" i="44"/>
  <c r="N18" i="44"/>
  <c r="T17" i="44"/>
  <c r="S17" i="44"/>
  <c r="P17" i="44"/>
  <c r="O17" i="44"/>
  <c r="N17" i="44"/>
  <c r="T16" i="44"/>
  <c r="S16" i="44"/>
  <c r="P16" i="44"/>
  <c r="O16" i="44"/>
  <c r="N16" i="44"/>
  <c r="S15" i="44"/>
  <c r="S14" i="44"/>
  <c r="S13" i="44"/>
  <c r="S12" i="44"/>
  <c r="S11" i="44"/>
  <c r="S10" i="44"/>
  <c r="F3" i="44"/>
  <c r="G3" i="44"/>
  <c r="H4" i="44"/>
  <c r="G4" i="44"/>
  <c r="G5" i="44"/>
  <c r="S9" i="44"/>
  <c r="F7" i="44"/>
  <c r="F9" i="44"/>
  <c r="G9" i="44"/>
  <c r="H9" i="44"/>
  <c r="I9" i="44"/>
  <c r="K9" i="44"/>
  <c r="J9" i="44"/>
  <c r="S8" i="44"/>
  <c r="S7" i="44"/>
  <c r="S6" i="44"/>
  <c r="S5" i="44"/>
  <c r="S4" i="44"/>
  <c r="I2" i="44"/>
  <c r="I4" i="44"/>
  <c r="F14" i="45"/>
  <c r="E15" i="45"/>
  <c r="E16" i="45"/>
  <c r="E17" i="45"/>
  <c r="E18" i="45"/>
  <c r="E19" i="45"/>
  <c r="E20" i="45"/>
  <c r="E21" i="45"/>
  <c r="E22" i="45"/>
  <c r="E23" i="45"/>
  <c r="F23" i="45"/>
  <c r="G23" i="45"/>
  <c r="F22" i="45"/>
  <c r="G22" i="45"/>
  <c r="F21" i="45"/>
  <c r="G21" i="45"/>
  <c r="F20" i="45"/>
  <c r="G20" i="45"/>
  <c r="T19" i="45"/>
  <c r="S19" i="45"/>
  <c r="P19" i="45"/>
  <c r="O19" i="45"/>
  <c r="N19" i="45"/>
  <c r="M4" i="45"/>
  <c r="M5" i="45"/>
  <c r="M6" i="45"/>
  <c r="M7" i="45"/>
  <c r="M8" i="45"/>
  <c r="M9" i="45"/>
  <c r="M10" i="45"/>
  <c r="M11" i="45"/>
  <c r="M12" i="45"/>
  <c r="M13" i="45"/>
  <c r="M14" i="45"/>
  <c r="M15" i="45"/>
  <c r="M16" i="45"/>
  <c r="M17" i="45"/>
  <c r="M18" i="45"/>
  <c r="M19" i="45"/>
  <c r="L4" i="45"/>
  <c r="L5" i="45"/>
  <c r="L6" i="45"/>
  <c r="L7" i="45"/>
  <c r="L8" i="45"/>
  <c r="L9" i="45"/>
  <c r="L10" i="45"/>
  <c r="L11" i="45"/>
  <c r="L12" i="45"/>
  <c r="L13" i="45"/>
  <c r="L14" i="45"/>
  <c r="L15" i="45"/>
  <c r="L16" i="45"/>
  <c r="L17" i="45"/>
  <c r="L18" i="45"/>
  <c r="L19" i="45"/>
  <c r="F19" i="45"/>
  <c r="G19" i="45"/>
  <c r="T18" i="45"/>
  <c r="S18" i="45"/>
  <c r="P18" i="45"/>
  <c r="O18" i="45"/>
  <c r="N18" i="45"/>
  <c r="F18" i="45"/>
  <c r="G18" i="45"/>
  <c r="T17" i="45"/>
  <c r="S17" i="45"/>
  <c r="P17" i="45"/>
  <c r="O17" i="45"/>
  <c r="N17" i="45"/>
  <c r="F17" i="45"/>
  <c r="G17" i="45"/>
  <c r="T16" i="45"/>
  <c r="S16" i="45"/>
  <c r="P16" i="45"/>
  <c r="O16" i="45"/>
  <c r="N16" i="45"/>
  <c r="S15" i="45"/>
  <c r="S14" i="45"/>
  <c r="S13" i="45"/>
  <c r="S12" i="45"/>
  <c r="S11" i="45"/>
  <c r="S10" i="45"/>
  <c r="S9" i="45"/>
  <c r="F7" i="45"/>
  <c r="F8" i="45"/>
  <c r="G8" i="45"/>
  <c r="H9" i="45"/>
  <c r="I9" i="45"/>
  <c r="K9" i="45"/>
  <c r="J9" i="45"/>
  <c r="H8" i="45"/>
  <c r="F9" i="45"/>
  <c r="G9" i="45"/>
  <c r="S8" i="45"/>
  <c r="I8" i="45"/>
  <c r="K8" i="45"/>
  <c r="J8" i="45"/>
  <c r="S7" i="45"/>
  <c r="F3" i="45"/>
  <c r="G3" i="45"/>
  <c r="H4" i="45"/>
  <c r="I2" i="45"/>
  <c r="I4" i="45"/>
  <c r="G4" i="45"/>
  <c r="G5" i="45"/>
  <c r="S6" i="45"/>
  <c r="S5" i="45"/>
  <c r="S4" i="45"/>
  <c r="F14" i="48"/>
  <c r="E15" i="48"/>
  <c r="E16" i="48"/>
  <c r="E17" i="48"/>
  <c r="E18" i="48"/>
  <c r="E19" i="48"/>
  <c r="E20" i="48"/>
  <c r="E21" i="48"/>
  <c r="E22" i="48"/>
  <c r="E23" i="48"/>
  <c r="F23" i="48"/>
  <c r="G23" i="48"/>
  <c r="F22" i="48"/>
  <c r="G22" i="48"/>
  <c r="F21" i="48"/>
  <c r="G21" i="48"/>
  <c r="T19" i="48"/>
  <c r="S19" i="48"/>
  <c r="P19" i="48"/>
  <c r="O19" i="48"/>
  <c r="N19" i="48"/>
  <c r="M4" i="48"/>
  <c r="M5" i="48"/>
  <c r="M6" i="48"/>
  <c r="M7" i="48"/>
  <c r="M8" i="48"/>
  <c r="M9" i="48"/>
  <c r="M11" i="48"/>
  <c r="M12" i="48"/>
  <c r="M13" i="48"/>
  <c r="M14" i="48"/>
  <c r="M15" i="48"/>
  <c r="M16" i="48"/>
  <c r="M17" i="48"/>
  <c r="M18" i="48"/>
  <c r="M19" i="48"/>
  <c r="L4" i="48"/>
  <c r="L5" i="48"/>
  <c r="L6" i="48"/>
  <c r="L7" i="48"/>
  <c r="L8" i="48"/>
  <c r="L9" i="48"/>
  <c r="L10" i="48"/>
  <c r="L11" i="48"/>
  <c r="L12" i="48"/>
  <c r="L13" i="48"/>
  <c r="L14" i="48"/>
  <c r="L15" i="48"/>
  <c r="L16" i="48"/>
  <c r="L17" i="48"/>
  <c r="L18" i="48"/>
  <c r="L19" i="48"/>
  <c r="T18" i="48"/>
  <c r="S18" i="48"/>
  <c r="P18" i="48"/>
  <c r="O18" i="48"/>
  <c r="N18" i="48"/>
  <c r="T17" i="48"/>
  <c r="S17" i="48"/>
  <c r="P17" i="48"/>
  <c r="O17" i="48"/>
  <c r="N17" i="48"/>
  <c r="T16" i="48"/>
  <c r="S16" i="48"/>
  <c r="P16" i="48"/>
  <c r="O16" i="48"/>
  <c r="N16" i="48"/>
  <c r="S15" i="48"/>
  <c r="S14" i="48"/>
  <c r="F3" i="48"/>
  <c r="G3" i="48"/>
  <c r="H4" i="48"/>
  <c r="G4" i="48"/>
  <c r="G5" i="48"/>
  <c r="S13" i="48"/>
  <c r="F7" i="48"/>
  <c r="S12" i="48"/>
  <c r="S11" i="48"/>
  <c r="S10" i="48"/>
  <c r="S9" i="48"/>
  <c r="F9" i="48"/>
  <c r="G9" i="48"/>
  <c r="H9" i="48"/>
  <c r="I9" i="48"/>
  <c r="K9" i="48"/>
  <c r="J9" i="48"/>
  <c r="S8" i="48"/>
  <c r="S7" i="48"/>
  <c r="S6" i="48"/>
  <c r="S5" i="48"/>
  <c r="S4" i="48"/>
  <c r="I2" i="48"/>
  <c r="I4" i="48"/>
  <c r="F14" i="49"/>
  <c r="E15" i="49"/>
  <c r="E16" i="49"/>
  <c r="E17" i="49"/>
  <c r="E18" i="49"/>
  <c r="E19" i="49"/>
  <c r="E20" i="49"/>
  <c r="E21" i="49"/>
  <c r="E22" i="49"/>
  <c r="E23" i="49"/>
  <c r="F23" i="49"/>
  <c r="G23" i="49"/>
  <c r="F22" i="49"/>
  <c r="G22" i="49"/>
  <c r="F21" i="49"/>
  <c r="G21" i="49"/>
  <c r="F20" i="49"/>
  <c r="G20" i="49"/>
  <c r="T19" i="49"/>
  <c r="S19" i="49"/>
  <c r="P19" i="49"/>
  <c r="O19" i="49"/>
  <c r="N19" i="49"/>
  <c r="M4" i="49"/>
  <c r="M5" i="49"/>
  <c r="M6" i="49"/>
  <c r="M8" i="49"/>
  <c r="M9" i="49"/>
  <c r="M10" i="49"/>
  <c r="M11" i="49"/>
  <c r="M12" i="49"/>
  <c r="M13" i="49"/>
  <c r="M14" i="49"/>
  <c r="M15" i="49"/>
  <c r="M16" i="49"/>
  <c r="M17" i="49"/>
  <c r="M18" i="49"/>
  <c r="M19" i="49"/>
  <c r="L4" i="49"/>
  <c r="L5" i="49"/>
  <c r="L6" i="49"/>
  <c r="L7" i="49"/>
  <c r="L8" i="49"/>
  <c r="L9" i="49"/>
  <c r="L10" i="49"/>
  <c r="L11" i="49"/>
  <c r="L12" i="49"/>
  <c r="L13" i="49"/>
  <c r="L14" i="49"/>
  <c r="L15" i="49"/>
  <c r="L16" i="49"/>
  <c r="L17" i="49"/>
  <c r="L18" i="49"/>
  <c r="L19" i="49"/>
  <c r="F19" i="49"/>
  <c r="G19" i="49"/>
  <c r="T18" i="49"/>
  <c r="S18" i="49"/>
  <c r="P18" i="49"/>
  <c r="O18" i="49"/>
  <c r="N18" i="49"/>
  <c r="F18" i="49"/>
  <c r="G18" i="49"/>
  <c r="T17" i="49"/>
  <c r="S17" i="49"/>
  <c r="P17" i="49"/>
  <c r="O17" i="49"/>
  <c r="N17" i="49"/>
  <c r="T16" i="49"/>
  <c r="S16" i="49"/>
  <c r="P16" i="49"/>
  <c r="O16" i="49"/>
  <c r="N16" i="49"/>
  <c r="S15" i="49"/>
  <c r="S14" i="49"/>
  <c r="S13" i="49"/>
  <c r="S12" i="49"/>
  <c r="S11" i="49"/>
  <c r="S10" i="49"/>
  <c r="F3" i="49"/>
  <c r="G3" i="49"/>
  <c r="H4" i="49"/>
  <c r="I2" i="49"/>
  <c r="I4" i="49"/>
  <c r="G4" i="49"/>
  <c r="G5" i="49"/>
  <c r="S9" i="49"/>
  <c r="F7" i="49"/>
  <c r="F9" i="49"/>
  <c r="G9" i="49"/>
  <c r="H9" i="49"/>
  <c r="I9" i="49"/>
  <c r="K9" i="49"/>
  <c r="J9" i="49"/>
  <c r="S8" i="49"/>
  <c r="S7" i="49"/>
  <c r="S6" i="49"/>
  <c r="S5" i="49"/>
  <c r="S4" i="49"/>
  <c r="F14" i="50"/>
  <c r="E15" i="50"/>
  <c r="E16" i="50"/>
  <c r="E17" i="50"/>
  <c r="E18" i="50"/>
  <c r="E19" i="50"/>
  <c r="E20" i="50"/>
  <c r="E21" i="50"/>
  <c r="E22" i="50"/>
  <c r="E23" i="50"/>
  <c r="F23" i="50"/>
  <c r="G23" i="50"/>
  <c r="F22" i="50"/>
  <c r="G22" i="50"/>
  <c r="F21" i="50"/>
  <c r="G21" i="50"/>
  <c r="F20" i="50"/>
  <c r="G20" i="50"/>
  <c r="T19" i="50"/>
  <c r="S19" i="50"/>
  <c r="P19" i="50"/>
  <c r="O19" i="50"/>
  <c r="N19" i="50"/>
  <c r="M4" i="50"/>
  <c r="M5" i="50"/>
  <c r="M6" i="50"/>
  <c r="M7" i="50"/>
  <c r="M8" i="50"/>
  <c r="M9" i="50"/>
  <c r="M10" i="50"/>
  <c r="M11" i="50"/>
  <c r="M12" i="50"/>
  <c r="M13" i="50"/>
  <c r="M14" i="50"/>
  <c r="M15" i="50"/>
  <c r="M16" i="50"/>
  <c r="M17" i="50"/>
  <c r="M18" i="50"/>
  <c r="M19" i="50"/>
  <c r="L4" i="50"/>
  <c r="L5" i="50"/>
  <c r="L6" i="50"/>
  <c r="L7" i="50"/>
  <c r="L8" i="50"/>
  <c r="L9" i="50"/>
  <c r="L10" i="50"/>
  <c r="L11" i="50"/>
  <c r="L12" i="50"/>
  <c r="L13" i="50"/>
  <c r="L14" i="50"/>
  <c r="L15" i="50"/>
  <c r="L16" i="50"/>
  <c r="L17" i="50"/>
  <c r="L18" i="50"/>
  <c r="L19" i="50"/>
  <c r="F19" i="50"/>
  <c r="G19" i="50"/>
  <c r="T18" i="50"/>
  <c r="S18" i="50"/>
  <c r="P18" i="50"/>
  <c r="O18" i="50"/>
  <c r="N18" i="50"/>
  <c r="F18" i="50"/>
  <c r="G18" i="50"/>
  <c r="T17" i="50"/>
  <c r="S17" i="50"/>
  <c r="P17" i="50"/>
  <c r="O17" i="50"/>
  <c r="N17" i="50"/>
  <c r="T16" i="50"/>
  <c r="S16" i="50"/>
  <c r="P16" i="50"/>
  <c r="O16" i="50"/>
  <c r="N16" i="50"/>
  <c r="S15" i="50"/>
  <c r="S14" i="50"/>
  <c r="S13" i="50"/>
  <c r="S12" i="50"/>
  <c r="F3" i="50"/>
  <c r="G3" i="50"/>
  <c r="H4" i="50"/>
  <c r="G4" i="50"/>
  <c r="G5" i="50"/>
  <c r="S11" i="50"/>
  <c r="F7" i="50"/>
  <c r="S10" i="50"/>
  <c r="S9" i="50"/>
  <c r="F8" i="50"/>
  <c r="G8" i="50"/>
  <c r="H9" i="50"/>
  <c r="I9" i="50"/>
  <c r="K9" i="50"/>
  <c r="J9" i="50"/>
  <c r="H8" i="50"/>
  <c r="F9" i="50"/>
  <c r="G9" i="50"/>
  <c r="S8" i="50"/>
  <c r="I8" i="50"/>
  <c r="K8" i="50"/>
  <c r="J8" i="50"/>
  <c r="S7" i="50"/>
  <c r="S6" i="50"/>
  <c r="S5" i="50"/>
  <c r="S4" i="50"/>
  <c r="I2" i="50"/>
  <c r="I4" i="50"/>
  <c r="F14" i="51"/>
  <c r="E15" i="51"/>
  <c r="E16" i="51"/>
  <c r="E17" i="51"/>
  <c r="E18" i="51"/>
  <c r="E19" i="51"/>
  <c r="E20" i="51"/>
  <c r="E21" i="51"/>
  <c r="E22" i="51"/>
  <c r="E23" i="51"/>
  <c r="F23" i="51"/>
  <c r="G23" i="51"/>
  <c r="F22" i="51"/>
  <c r="G22" i="51"/>
  <c r="F21" i="51"/>
  <c r="G21" i="51"/>
  <c r="F20" i="51"/>
  <c r="G20" i="51"/>
  <c r="T19" i="51"/>
  <c r="S19" i="51"/>
  <c r="P19" i="51"/>
  <c r="O19" i="51"/>
  <c r="N19" i="51"/>
  <c r="M4" i="51"/>
  <c r="M5" i="51"/>
  <c r="M6" i="51"/>
  <c r="M7" i="51"/>
  <c r="M8" i="51"/>
  <c r="M9" i="51"/>
  <c r="M10" i="51"/>
  <c r="M11" i="51"/>
  <c r="M12" i="51"/>
  <c r="M13" i="51"/>
  <c r="M14" i="51"/>
  <c r="M15" i="51"/>
  <c r="M16" i="51"/>
  <c r="M17" i="51"/>
  <c r="M18" i="51"/>
  <c r="M19" i="51"/>
  <c r="L4" i="51"/>
  <c r="L5" i="51"/>
  <c r="L6" i="51"/>
  <c r="L7" i="51"/>
  <c r="L8" i="51"/>
  <c r="L9" i="51"/>
  <c r="L10" i="51"/>
  <c r="L11" i="51"/>
  <c r="L12" i="51"/>
  <c r="L13" i="51"/>
  <c r="L14" i="51"/>
  <c r="L15" i="51"/>
  <c r="L16" i="51"/>
  <c r="L17" i="51"/>
  <c r="L18" i="51"/>
  <c r="L19" i="51"/>
  <c r="F19" i="51"/>
  <c r="G19" i="51"/>
  <c r="T18" i="51"/>
  <c r="S18" i="51"/>
  <c r="P18" i="51"/>
  <c r="O18" i="51"/>
  <c r="N18" i="51"/>
  <c r="T17" i="51"/>
  <c r="S17" i="51"/>
  <c r="P17" i="51"/>
  <c r="O17" i="51"/>
  <c r="N17" i="51"/>
  <c r="T16" i="51"/>
  <c r="S16" i="51"/>
  <c r="P16" i="51"/>
  <c r="O16" i="51"/>
  <c r="N16" i="51"/>
  <c r="S15" i="51"/>
  <c r="S14" i="51"/>
  <c r="S13" i="51"/>
  <c r="S12" i="51"/>
  <c r="S11" i="51"/>
  <c r="F3" i="51"/>
  <c r="G3" i="51"/>
  <c r="H4" i="51"/>
  <c r="I2" i="51"/>
  <c r="I4" i="51"/>
  <c r="G4" i="51"/>
  <c r="G5" i="51"/>
  <c r="S10" i="51"/>
  <c r="F7" i="51"/>
  <c r="S9" i="51"/>
  <c r="F8" i="51"/>
  <c r="G8" i="51"/>
  <c r="H8" i="51"/>
  <c r="F9" i="51"/>
  <c r="G9" i="51"/>
  <c r="H9" i="51"/>
  <c r="I9" i="51"/>
  <c r="K9" i="51"/>
  <c r="J9" i="51"/>
  <c r="S8" i="51"/>
  <c r="I8" i="51"/>
  <c r="K8" i="51"/>
  <c r="J8" i="51"/>
  <c r="S7" i="51"/>
  <c r="S6" i="51"/>
  <c r="S5" i="51"/>
  <c r="S4" i="51"/>
  <c r="F14" i="52"/>
  <c r="E15" i="52"/>
  <c r="E16" i="52"/>
  <c r="E17" i="52"/>
  <c r="E18" i="52"/>
  <c r="E19" i="52"/>
  <c r="E20" i="52"/>
  <c r="E21" i="52"/>
  <c r="E22" i="52"/>
  <c r="E23" i="52"/>
  <c r="F23" i="52"/>
  <c r="G23" i="52"/>
  <c r="F22" i="52"/>
  <c r="G22" i="52"/>
  <c r="F21" i="52"/>
  <c r="G21" i="52"/>
  <c r="F20" i="52"/>
  <c r="G20" i="52"/>
  <c r="T19" i="52"/>
  <c r="S19" i="52"/>
  <c r="P19" i="52"/>
  <c r="O19" i="52"/>
  <c r="N19" i="52"/>
  <c r="M4" i="52"/>
  <c r="M5" i="52"/>
  <c r="M6" i="52"/>
  <c r="M7" i="52"/>
  <c r="M8" i="52"/>
  <c r="M9" i="52"/>
  <c r="M10" i="52"/>
  <c r="M11" i="52"/>
  <c r="M12" i="52"/>
  <c r="M13" i="52"/>
  <c r="M14" i="52"/>
  <c r="M15" i="52"/>
  <c r="M16" i="52"/>
  <c r="M17" i="52"/>
  <c r="M18" i="52"/>
  <c r="M19" i="52"/>
  <c r="L4" i="52"/>
  <c r="L5" i="52"/>
  <c r="L6" i="52"/>
  <c r="L7" i="52"/>
  <c r="L8" i="52"/>
  <c r="L9" i="52"/>
  <c r="L10" i="52"/>
  <c r="L11" i="52"/>
  <c r="L12" i="52"/>
  <c r="L13" i="52"/>
  <c r="L14" i="52"/>
  <c r="L15" i="52"/>
  <c r="L16" i="52"/>
  <c r="L17" i="52"/>
  <c r="L18" i="52"/>
  <c r="L19" i="52"/>
  <c r="F19" i="52"/>
  <c r="G19" i="52"/>
  <c r="T18" i="52"/>
  <c r="S18" i="52"/>
  <c r="P18" i="52"/>
  <c r="O18" i="52"/>
  <c r="N18" i="52"/>
  <c r="F18" i="52"/>
  <c r="G18" i="52"/>
  <c r="T17" i="52"/>
  <c r="S17" i="52"/>
  <c r="P17" i="52"/>
  <c r="O17" i="52"/>
  <c r="N17" i="52"/>
  <c r="F17" i="52"/>
  <c r="G17" i="52"/>
  <c r="T16" i="52"/>
  <c r="S16" i="52"/>
  <c r="P16" i="52"/>
  <c r="O16" i="52"/>
  <c r="N16" i="52"/>
  <c r="S15" i="52"/>
  <c r="S14" i="52"/>
  <c r="S13" i="52"/>
  <c r="S12" i="52"/>
  <c r="S11" i="52"/>
  <c r="S10" i="52"/>
  <c r="S9" i="52"/>
  <c r="F7" i="52"/>
  <c r="F8" i="52"/>
  <c r="G8" i="52"/>
  <c r="H9" i="52"/>
  <c r="I9" i="52"/>
  <c r="K9" i="52"/>
  <c r="J9" i="52"/>
  <c r="H8" i="52"/>
  <c r="F9" i="52"/>
  <c r="G9" i="52"/>
  <c r="F3" i="52"/>
  <c r="G3" i="52"/>
  <c r="H4" i="52"/>
  <c r="G4" i="52"/>
  <c r="G5" i="52"/>
  <c r="S8" i="52"/>
  <c r="I8" i="52"/>
  <c r="K8" i="52"/>
  <c r="J8" i="52"/>
  <c r="S7" i="52"/>
  <c r="S6" i="52"/>
  <c r="S5" i="52"/>
  <c r="S4" i="52"/>
  <c r="I2" i="52"/>
  <c r="I4" i="52"/>
  <c r="F14" i="53"/>
  <c r="E15" i="53"/>
  <c r="E16" i="53"/>
  <c r="E17" i="53"/>
  <c r="E18" i="53"/>
  <c r="E19" i="53"/>
  <c r="E20" i="53"/>
  <c r="E21" i="53"/>
  <c r="E22" i="53"/>
  <c r="E23" i="53"/>
  <c r="F23" i="53"/>
  <c r="G23" i="53"/>
  <c r="F22" i="53"/>
  <c r="G22" i="53"/>
  <c r="F21" i="53"/>
  <c r="G21" i="53"/>
  <c r="F20" i="53"/>
  <c r="G20" i="53"/>
  <c r="T19" i="53"/>
  <c r="S19" i="53"/>
  <c r="P19" i="53"/>
  <c r="O19" i="53"/>
  <c r="N19" i="53"/>
  <c r="M4" i="53"/>
  <c r="M5" i="53"/>
  <c r="M6" i="53"/>
  <c r="M8" i="53"/>
  <c r="M9" i="53"/>
  <c r="M10" i="53"/>
  <c r="M11" i="53"/>
  <c r="M12" i="53"/>
  <c r="M13" i="53"/>
  <c r="M14" i="53"/>
  <c r="M15" i="53"/>
  <c r="M16" i="53"/>
  <c r="M17" i="53"/>
  <c r="M18" i="53"/>
  <c r="M19" i="53"/>
  <c r="L4" i="53"/>
  <c r="L5" i="53"/>
  <c r="L6" i="53"/>
  <c r="L7" i="53"/>
  <c r="L8" i="53"/>
  <c r="L9" i="53"/>
  <c r="L10" i="53"/>
  <c r="L11" i="53"/>
  <c r="L12" i="53"/>
  <c r="L13" i="53"/>
  <c r="L14" i="53"/>
  <c r="L15" i="53"/>
  <c r="L16" i="53"/>
  <c r="L17" i="53"/>
  <c r="L18" i="53"/>
  <c r="L19" i="53"/>
  <c r="F19" i="53"/>
  <c r="G19" i="53"/>
  <c r="T18" i="53"/>
  <c r="S18" i="53"/>
  <c r="P18" i="53"/>
  <c r="O18" i="53"/>
  <c r="N18" i="53"/>
  <c r="F18" i="53"/>
  <c r="G18" i="53"/>
  <c r="T17" i="53"/>
  <c r="S17" i="53"/>
  <c r="P17" i="53"/>
  <c r="O17" i="53"/>
  <c r="N17" i="53"/>
  <c r="T16" i="53"/>
  <c r="S16" i="53"/>
  <c r="P16" i="53"/>
  <c r="O16" i="53"/>
  <c r="N16" i="53"/>
  <c r="S15" i="53"/>
  <c r="S14" i="53"/>
  <c r="S13" i="53"/>
  <c r="S12" i="53"/>
  <c r="F3" i="53"/>
  <c r="G3" i="53"/>
  <c r="H4" i="53"/>
  <c r="I2" i="53"/>
  <c r="I4" i="53"/>
  <c r="G4" i="53"/>
  <c r="G5" i="53"/>
  <c r="S11" i="53"/>
  <c r="F7" i="53"/>
  <c r="S10" i="53"/>
  <c r="S9" i="53"/>
  <c r="F9" i="53"/>
  <c r="G9" i="53"/>
  <c r="H9" i="53"/>
  <c r="I9" i="53"/>
  <c r="K9" i="53"/>
  <c r="J9" i="53"/>
  <c r="S8" i="53"/>
  <c r="S7" i="53"/>
  <c r="S6" i="53"/>
  <c r="S5" i="53"/>
  <c r="S4" i="53"/>
  <c r="F14" i="54"/>
  <c r="E15" i="54"/>
  <c r="E16" i="54"/>
  <c r="E17" i="54"/>
  <c r="E18" i="54"/>
  <c r="E19" i="54"/>
  <c r="E20" i="54"/>
  <c r="E21" i="54"/>
  <c r="E22" i="54"/>
  <c r="E23" i="54"/>
  <c r="F23" i="54"/>
  <c r="G23" i="54"/>
  <c r="F22" i="54"/>
  <c r="G22" i="54"/>
  <c r="F21" i="54"/>
  <c r="G21" i="54"/>
  <c r="F20" i="54"/>
  <c r="G20" i="54"/>
  <c r="T19" i="54"/>
  <c r="S19" i="54"/>
  <c r="P19" i="54"/>
  <c r="O19" i="54"/>
  <c r="N19" i="54"/>
  <c r="M4" i="54"/>
  <c r="M5" i="54"/>
  <c r="M6" i="54"/>
  <c r="M8" i="54"/>
  <c r="M9" i="54"/>
  <c r="M10" i="54"/>
  <c r="M11" i="54"/>
  <c r="M12" i="54"/>
  <c r="M13" i="54"/>
  <c r="M14" i="54"/>
  <c r="M15" i="54"/>
  <c r="M16" i="54"/>
  <c r="M17" i="54"/>
  <c r="M18" i="54"/>
  <c r="M19" i="54"/>
  <c r="L4" i="54"/>
  <c r="L5" i="54"/>
  <c r="L6" i="54"/>
  <c r="L7" i="54"/>
  <c r="L8" i="54"/>
  <c r="L9" i="54"/>
  <c r="L10" i="54"/>
  <c r="L11" i="54"/>
  <c r="L12" i="54"/>
  <c r="L13" i="54"/>
  <c r="L14" i="54"/>
  <c r="L15" i="54"/>
  <c r="L16" i="54"/>
  <c r="L17" i="54"/>
  <c r="L18" i="54"/>
  <c r="L19" i="54"/>
  <c r="F19" i="54"/>
  <c r="G19" i="54"/>
  <c r="T18" i="54"/>
  <c r="S18" i="54"/>
  <c r="P18" i="54"/>
  <c r="O18" i="54"/>
  <c r="N18" i="54"/>
  <c r="F18" i="54"/>
  <c r="G18" i="54"/>
  <c r="T17" i="54"/>
  <c r="S17" i="54"/>
  <c r="P17" i="54"/>
  <c r="O17" i="54"/>
  <c r="N17" i="54"/>
  <c r="T16" i="54"/>
  <c r="S16" i="54"/>
  <c r="P16" i="54"/>
  <c r="O16" i="54"/>
  <c r="N16" i="54"/>
  <c r="S15" i="54"/>
  <c r="S14" i="54"/>
  <c r="S13" i="54"/>
  <c r="S12" i="54"/>
  <c r="S11" i="54"/>
  <c r="S10" i="54"/>
  <c r="F3" i="54"/>
  <c r="G3" i="54"/>
  <c r="H4" i="54"/>
  <c r="G4" i="54"/>
  <c r="G5" i="54"/>
  <c r="S9" i="54"/>
  <c r="F7" i="54"/>
  <c r="F9" i="54"/>
  <c r="G9" i="54"/>
  <c r="H9" i="54"/>
  <c r="I9" i="54"/>
  <c r="K9" i="54"/>
  <c r="J9" i="54"/>
  <c r="S8" i="54"/>
  <c r="S7" i="54"/>
  <c r="S6" i="54"/>
  <c r="S5" i="54"/>
  <c r="S4" i="54"/>
  <c r="I2" i="54"/>
  <c r="I4" i="54"/>
  <c r="F14" i="55"/>
  <c r="E15" i="55"/>
  <c r="E16" i="55"/>
  <c r="E17" i="55"/>
  <c r="E18" i="55"/>
  <c r="E19" i="55"/>
  <c r="E20" i="55"/>
  <c r="E21" i="55"/>
  <c r="E22" i="55"/>
  <c r="E23" i="55"/>
  <c r="F23" i="55"/>
  <c r="G23" i="55"/>
  <c r="F22" i="55"/>
  <c r="G22" i="55"/>
  <c r="F21" i="55"/>
  <c r="G21" i="55"/>
  <c r="F20" i="55"/>
  <c r="G20" i="55"/>
  <c r="T19" i="55"/>
  <c r="S19" i="55"/>
  <c r="P19" i="55"/>
  <c r="O19" i="55"/>
  <c r="N19" i="55"/>
  <c r="M4" i="55"/>
  <c r="M5" i="55"/>
  <c r="M6" i="55"/>
  <c r="M7" i="55"/>
  <c r="M8" i="55"/>
  <c r="M9" i="55"/>
  <c r="M10" i="55"/>
  <c r="M11" i="55"/>
  <c r="M12" i="55"/>
  <c r="M13" i="55"/>
  <c r="M14" i="55"/>
  <c r="M15" i="55"/>
  <c r="M16" i="55"/>
  <c r="M17" i="55"/>
  <c r="M18" i="55"/>
  <c r="M19" i="55"/>
  <c r="L4" i="55"/>
  <c r="L5" i="55"/>
  <c r="L6" i="55"/>
  <c r="L7" i="55"/>
  <c r="L8" i="55"/>
  <c r="L9" i="55"/>
  <c r="L10" i="55"/>
  <c r="L11" i="55"/>
  <c r="L12" i="55"/>
  <c r="L13" i="55"/>
  <c r="L14" i="55"/>
  <c r="L15" i="55"/>
  <c r="L16" i="55"/>
  <c r="L17" i="55"/>
  <c r="L18" i="55"/>
  <c r="L19" i="55"/>
  <c r="F19" i="55"/>
  <c r="G19" i="55"/>
  <c r="T18" i="55"/>
  <c r="S18" i="55"/>
  <c r="P18" i="55"/>
  <c r="O18" i="55"/>
  <c r="N18" i="55"/>
  <c r="F18" i="55"/>
  <c r="G18" i="55"/>
  <c r="T17" i="55"/>
  <c r="S17" i="55"/>
  <c r="P17" i="55"/>
  <c r="O17" i="55"/>
  <c r="N17" i="55"/>
  <c r="F17" i="55"/>
  <c r="G17" i="55"/>
  <c r="T16" i="55"/>
  <c r="S16" i="55"/>
  <c r="P16" i="55"/>
  <c r="O16" i="55"/>
  <c r="N16" i="55"/>
  <c r="S15" i="55"/>
  <c r="S14" i="55"/>
  <c r="S13" i="55"/>
  <c r="S12" i="55"/>
  <c r="S11" i="55"/>
  <c r="S10" i="55"/>
  <c r="F3" i="55"/>
  <c r="G3" i="55"/>
  <c r="H4" i="55"/>
  <c r="I2" i="55"/>
  <c r="I4" i="55"/>
  <c r="G4" i="55"/>
  <c r="G5" i="55"/>
  <c r="S9" i="55"/>
  <c r="F7" i="55"/>
  <c r="F8" i="55"/>
  <c r="G8" i="55"/>
  <c r="H9" i="55"/>
  <c r="I9" i="55"/>
  <c r="K9" i="55"/>
  <c r="J9" i="55"/>
  <c r="H8" i="55"/>
  <c r="F9" i="55"/>
  <c r="G9" i="55"/>
  <c r="S8" i="55"/>
  <c r="I8" i="55"/>
  <c r="K8" i="55"/>
  <c r="J8" i="55"/>
  <c r="S7" i="55"/>
  <c r="S6" i="55"/>
  <c r="S5" i="55"/>
  <c r="S4" i="55"/>
  <c r="F14" i="58"/>
  <c r="E15" i="58"/>
  <c r="E16" i="58"/>
  <c r="E17" i="58"/>
  <c r="E18" i="58"/>
  <c r="E19" i="58"/>
  <c r="E20" i="58"/>
  <c r="E21" i="58"/>
  <c r="E22" i="58"/>
  <c r="E23" i="58"/>
  <c r="F23" i="58"/>
  <c r="G23" i="58"/>
  <c r="F22" i="58"/>
  <c r="G22" i="58"/>
  <c r="F21" i="58"/>
  <c r="G21" i="58"/>
  <c r="F20" i="58"/>
  <c r="G20" i="58"/>
  <c r="T19" i="58"/>
  <c r="S19" i="58"/>
  <c r="P19" i="58"/>
  <c r="O19" i="58"/>
  <c r="N19" i="58"/>
  <c r="M4" i="58"/>
  <c r="M5" i="58"/>
  <c r="M6" i="58"/>
  <c r="M7" i="58"/>
  <c r="M8" i="58"/>
  <c r="M9" i="58"/>
  <c r="M10" i="58"/>
  <c r="M11" i="58"/>
  <c r="M12" i="58"/>
  <c r="M13" i="58"/>
  <c r="M14" i="58"/>
  <c r="M15" i="58"/>
  <c r="M16" i="58"/>
  <c r="M17" i="58"/>
  <c r="M18" i="58"/>
  <c r="M19" i="58"/>
  <c r="L4" i="58"/>
  <c r="L5" i="58"/>
  <c r="L6" i="58"/>
  <c r="L7" i="58"/>
  <c r="L8" i="58"/>
  <c r="L9" i="58"/>
  <c r="L10" i="58"/>
  <c r="L11" i="58"/>
  <c r="L12" i="58"/>
  <c r="L13" i="58"/>
  <c r="L14" i="58"/>
  <c r="L15" i="58"/>
  <c r="L16" i="58"/>
  <c r="L17" i="58"/>
  <c r="L18" i="58"/>
  <c r="L19" i="58"/>
  <c r="F19" i="58"/>
  <c r="G19" i="58"/>
  <c r="T18" i="58"/>
  <c r="S18" i="58"/>
  <c r="P18" i="58"/>
  <c r="O18" i="58"/>
  <c r="N18" i="58"/>
  <c r="F18" i="58"/>
  <c r="G18" i="58"/>
  <c r="T17" i="58"/>
  <c r="S17" i="58"/>
  <c r="P17" i="58"/>
  <c r="O17" i="58"/>
  <c r="N17" i="58"/>
  <c r="T16" i="58"/>
  <c r="S16" i="58"/>
  <c r="P16" i="58"/>
  <c r="O16" i="58"/>
  <c r="N16" i="58"/>
  <c r="S15" i="58"/>
  <c r="S14" i="58"/>
  <c r="S13" i="58"/>
  <c r="S12" i="58"/>
  <c r="S11" i="58"/>
  <c r="S10" i="58"/>
  <c r="S9" i="58"/>
  <c r="F7" i="58"/>
  <c r="F8" i="58"/>
  <c r="G8" i="58"/>
  <c r="H9" i="58"/>
  <c r="I9" i="58"/>
  <c r="K9" i="58"/>
  <c r="J9" i="58"/>
  <c r="H8" i="58"/>
  <c r="F9" i="58"/>
  <c r="G9" i="58"/>
  <c r="S8" i="58"/>
  <c r="I8" i="58"/>
  <c r="K8" i="58"/>
  <c r="J8" i="58"/>
  <c r="F3" i="58"/>
  <c r="G3" i="58"/>
  <c r="H4" i="58"/>
  <c r="G4" i="58"/>
  <c r="G5" i="58"/>
  <c r="S7" i="58"/>
  <c r="S6" i="58"/>
  <c r="S5" i="58"/>
  <c r="S4" i="58"/>
  <c r="I2" i="58"/>
  <c r="I4" i="58"/>
  <c r="F14" i="59"/>
  <c r="E15" i="59"/>
  <c r="E16" i="59"/>
  <c r="E17" i="59"/>
  <c r="E18" i="59"/>
  <c r="E19" i="59"/>
  <c r="E20" i="59"/>
  <c r="E21" i="59"/>
  <c r="E22" i="59"/>
  <c r="E23" i="59"/>
  <c r="F23" i="59"/>
  <c r="G23" i="59"/>
  <c r="F22" i="59"/>
  <c r="G22" i="59"/>
  <c r="F21" i="59"/>
  <c r="G21" i="59"/>
  <c r="F20" i="59"/>
  <c r="G20" i="59"/>
  <c r="T19" i="59"/>
  <c r="S19" i="59"/>
  <c r="P19" i="59"/>
  <c r="O19" i="59"/>
  <c r="N19" i="59"/>
  <c r="M4" i="59"/>
  <c r="M5" i="59"/>
  <c r="M6" i="59"/>
  <c r="M7" i="59"/>
  <c r="M8" i="59"/>
  <c r="M9" i="59"/>
  <c r="M10" i="59"/>
  <c r="M11" i="59"/>
  <c r="M12" i="59"/>
  <c r="M13" i="59"/>
  <c r="M14" i="59"/>
  <c r="M15" i="59"/>
  <c r="M16" i="59"/>
  <c r="M17" i="59"/>
  <c r="M18" i="59"/>
  <c r="M19" i="59"/>
  <c r="L4" i="59"/>
  <c r="L5" i="59"/>
  <c r="L6" i="59"/>
  <c r="L7" i="59"/>
  <c r="L8" i="59"/>
  <c r="L9" i="59"/>
  <c r="L10" i="59"/>
  <c r="L11" i="59"/>
  <c r="L12" i="59"/>
  <c r="L13" i="59"/>
  <c r="L14" i="59"/>
  <c r="L15" i="59"/>
  <c r="L16" i="59"/>
  <c r="L17" i="59"/>
  <c r="L18" i="59"/>
  <c r="L19" i="59"/>
  <c r="F19" i="59"/>
  <c r="G19" i="59"/>
  <c r="T18" i="59"/>
  <c r="S18" i="59"/>
  <c r="P18" i="59"/>
  <c r="O18" i="59"/>
  <c r="N18" i="59"/>
  <c r="T17" i="59"/>
  <c r="S17" i="59"/>
  <c r="P17" i="59"/>
  <c r="O17" i="59"/>
  <c r="N17" i="59"/>
  <c r="T16" i="59"/>
  <c r="S16" i="59"/>
  <c r="P16" i="59"/>
  <c r="O16" i="59"/>
  <c r="N16" i="59"/>
  <c r="S15" i="59"/>
  <c r="S14" i="59"/>
  <c r="S13" i="59"/>
  <c r="S12" i="59"/>
  <c r="S11" i="59"/>
  <c r="S10" i="59"/>
  <c r="S9" i="59"/>
  <c r="F7" i="59"/>
  <c r="F8" i="59"/>
  <c r="G8" i="59"/>
  <c r="H9" i="59"/>
  <c r="I9" i="59"/>
  <c r="K9" i="59"/>
  <c r="J9" i="59"/>
  <c r="H8" i="59"/>
  <c r="F9" i="59"/>
  <c r="G9" i="59"/>
  <c r="F3" i="59"/>
  <c r="G3" i="59"/>
  <c r="H4" i="59"/>
  <c r="I2" i="59"/>
  <c r="I4" i="59"/>
  <c r="G4" i="59"/>
  <c r="G5" i="59"/>
  <c r="S8" i="59"/>
  <c r="I8" i="59"/>
  <c r="K8" i="59"/>
  <c r="J8" i="59"/>
  <c r="S7" i="59"/>
  <c r="S6" i="59"/>
  <c r="S5" i="59"/>
  <c r="S4" i="59"/>
  <c r="F14" i="62"/>
  <c r="E15" i="62"/>
  <c r="E16" i="62"/>
  <c r="E17" i="62"/>
  <c r="E18" i="62"/>
  <c r="E19" i="62"/>
  <c r="E20" i="62"/>
  <c r="E21" i="62"/>
  <c r="E22" i="62"/>
  <c r="E23" i="62"/>
  <c r="F23" i="62"/>
  <c r="G23" i="62"/>
  <c r="F22" i="62"/>
  <c r="G22" i="62"/>
  <c r="F21" i="62"/>
  <c r="G21" i="62"/>
  <c r="T19" i="62"/>
  <c r="S19" i="62"/>
  <c r="P19" i="62"/>
  <c r="O19" i="62"/>
  <c r="N19" i="62"/>
  <c r="M4" i="62"/>
  <c r="M5" i="62"/>
  <c r="M6" i="62"/>
  <c r="M8" i="62"/>
  <c r="M9" i="62"/>
  <c r="M10" i="62"/>
  <c r="M11" i="62"/>
  <c r="M12" i="62"/>
  <c r="M13" i="62"/>
  <c r="M14" i="62"/>
  <c r="M15" i="62"/>
  <c r="M16" i="62"/>
  <c r="M17" i="62"/>
  <c r="M18" i="62"/>
  <c r="M19" i="62"/>
  <c r="L4" i="62"/>
  <c r="L5" i="62"/>
  <c r="L6" i="62"/>
  <c r="L7" i="62"/>
  <c r="L8" i="62"/>
  <c r="L9" i="62"/>
  <c r="L10" i="62"/>
  <c r="L11" i="62"/>
  <c r="L12" i="62"/>
  <c r="L13" i="62"/>
  <c r="L14" i="62"/>
  <c r="L15" i="62"/>
  <c r="L16" i="62"/>
  <c r="L17" i="62"/>
  <c r="L18" i="62"/>
  <c r="L19" i="62"/>
  <c r="T18" i="62"/>
  <c r="S18" i="62"/>
  <c r="P18" i="62"/>
  <c r="O18" i="62"/>
  <c r="N18" i="62"/>
  <c r="T17" i="62"/>
  <c r="S17" i="62"/>
  <c r="P17" i="62"/>
  <c r="O17" i="62"/>
  <c r="N17" i="62"/>
  <c r="T16" i="62"/>
  <c r="S16" i="62"/>
  <c r="P16" i="62"/>
  <c r="O16" i="62"/>
  <c r="N16" i="62"/>
  <c r="S15" i="62"/>
  <c r="S14" i="62"/>
  <c r="S13" i="62"/>
  <c r="S12" i="62"/>
  <c r="S11" i="62"/>
  <c r="S10" i="62"/>
  <c r="F3" i="62"/>
  <c r="G3" i="62"/>
  <c r="H4" i="62"/>
  <c r="G4" i="62"/>
  <c r="G5" i="62"/>
  <c r="S9" i="62"/>
  <c r="F7" i="62"/>
  <c r="F9" i="62"/>
  <c r="G9" i="62"/>
  <c r="H9" i="62"/>
  <c r="I9" i="62"/>
  <c r="K9" i="62"/>
  <c r="J9" i="62"/>
  <c r="S8" i="62"/>
  <c r="S7" i="62"/>
  <c r="S6" i="62"/>
  <c r="S5" i="62"/>
  <c r="S4" i="62"/>
  <c r="I2" i="62"/>
  <c r="I4" i="62"/>
  <c r="F14" i="6"/>
  <c r="E15" i="6"/>
  <c r="E16" i="6"/>
  <c r="E17" i="6"/>
  <c r="E18" i="6"/>
  <c r="E19" i="6"/>
  <c r="E20" i="6"/>
  <c r="E21" i="6"/>
  <c r="E22" i="6"/>
  <c r="E23" i="6"/>
  <c r="F23" i="6"/>
  <c r="G23" i="6"/>
  <c r="F22" i="6"/>
  <c r="G22" i="6"/>
  <c r="F21" i="6"/>
  <c r="G21" i="6"/>
  <c r="F20" i="6"/>
  <c r="G20" i="6"/>
  <c r="T19" i="6"/>
  <c r="S19" i="6"/>
  <c r="P19" i="6"/>
  <c r="O19" i="6"/>
  <c r="N19" i="6"/>
  <c r="M4" i="6"/>
  <c r="M5" i="6"/>
  <c r="M6" i="6"/>
  <c r="M7" i="6"/>
  <c r="M8" i="6"/>
  <c r="M9" i="6"/>
  <c r="M10" i="6"/>
  <c r="M11" i="6"/>
  <c r="M12" i="6"/>
  <c r="M13" i="6"/>
  <c r="M14" i="6"/>
  <c r="M15" i="6"/>
  <c r="M16" i="6"/>
  <c r="M17" i="6"/>
  <c r="M18" i="6"/>
  <c r="M19" i="6"/>
  <c r="L4" i="6"/>
  <c r="L5" i="6"/>
  <c r="L6" i="6"/>
  <c r="L7" i="6"/>
  <c r="L8" i="6"/>
  <c r="L9" i="6"/>
  <c r="L10" i="6"/>
  <c r="L11" i="6"/>
  <c r="L12" i="6"/>
  <c r="L13" i="6"/>
  <c r="L14" i="6"/>
  <c r="L15" i="6"/>
  <c r="L16" i="6"/>
  <c r="L17" i="6"/>
  <c r="L18" i="6"/>
  <c r="L19" i="6"/>
  <c r="F19" i="6"/>
  <c r="G19" i="6"/>
  <c r="T18" i="6"/>
  <c r="S18" i="6"/>
  <c r="P18" i="6"/>
  <c r="O18" i="6"/>
  <c r="N18" i="6"/>
  <c r="F18" i="6"/>
  <c r="G18" i="6"/>
  <c r="T17" i="6"/>
  <c r="S17" i="6"/>
  <c r="P17" i="6"/>
  <c r="O17" i="6"/>
  <c r="N17" i="6"/>
  <c r="F17" i="6"/>
  <c r="G17" i="6"/>
  <c r="T16" i="6"/>
  <c r="S16" i="6"/>
  <c r="P16" i="6"/>
  <c r="O16" i="6"/>
  <c r="N16" i="6"/>
  <c r="F3" i="6"/>
  <c r="G3" i="6"/>
  <c r="H4" i="6"/>
  <c r="G4" i="6"/>
  <c r="G5" i="6"/>
  <c r="F7" i="6"/>
  <c r="F8" i="6"/>
  <c r="G8" i="6"/>
  <c r="H9" i="6"/>
  <c r="I9" i="6"/>
  <c r="K9" i="6"/>
  <c r="J9" i="6"/>
  <c r="H8" i="6"/>
  <c r="F9" i="6"/>
  <c r="G9" i="6"/>
  <c r="I8" i="6"/>
  <c r="K8" i="6"/>
  <c r="J8" i="6"/>
  <c r="I2" i="6"/>
  <c r="I4" i="6"/>
</calcChain>
</file>

<file path=xl/sharedStrings.xml><?xml version="1.0" encoding="utf-8"?>
<sst xmlns="http://schemas.openxmlformats.org/spreadsheetml/2006/main" count="2097" uniqueCount="1142">
  <si>
    <r>
      <rPr>
        <sz val="15.5"/>
        <rFont val="Century Gothic"/>
      </rPr>
      <t xml:space="preserve">O bag </t>
    </r>
    <r>
      <rPr>
        <sz val="11.5"/>
        <rFont val="Century Gothic"/>
      </rPr>
      <t>.scocche bodies</t>
    </r>
  </si>
  <si>
    <r>
      <rPr>
        <sz val="10"/>
        <rFont val="Arial"/>
      </rPr>
      <t xml:space="preserve">code </t>
    </r>
    <r>
      <rPr>
        <b/>
        <sz val="9.5"/>
        <rFont val="Arial"/>
      </rPr>
      <t>OBAGB001 EVS00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</si>
  <si>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scocca O bag </t>
    </r>
  </si>
  <si>
    <r>
      <rPr>
        <b/>
        <sz val="8"/>
        <rFont val="Arial"/>
      </rPr>
      <t xml:space="preserve">materiale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</si>
  <si>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manici e tracolle - bordi - </t>
    </r>
  </si>
  <si>
    <r>
      <rPr>
        <sz val="8"/>
        <rFont val="Arial"/>
      </rPr>
      <t>chiusure street - sacche interne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</si>
  <si>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371 </t>
    </r>
    <r>
      <rPr>
        <sz val="8"/>
        <rFont val="Arial"/>
      </rPr>
      <t xml:space="preserve">col. </t>
    </r>
    <r>
      <rPr>
        <b/>
        <sz val="8"/>
        <rFont val="Arial"/>
      </rPr>
      <t xml:space="preserve">017 </t>
    </r>
    <r>
      <rPr>
        <sz val="8"/>
        <rFont val="Arial"/>
      </rPr>
      <t xml:space="preserve">col. </t>
    </r>
    <r>
      <rPr>
        <b/>
        <sz val="8"/>
        <rFont val="Arial"/>
      </rPr>
      <t>078</t>
    </r>
  </si>
  <si>
    <r>
      <rPr>
        <sz val="8"/>
        <rFont val="Arial"/>
      </rPr>
      <t xml:space="preserve">latte </t>
    </r>
    <r>
      <rPr>
        <sz val="8"/>
        <rFont val="Arial"/>
      </rPr>
      <t xml:space="preserve">blu navy </t>
    </r>
    <r>
      <rPr>
        <sz val="8"/>
        <rFont val="Arial"/>
      </rPr>
      <t>sabbia</t>
    </r>
  </si>
  <si>
    <r>
      <rPr>
        <sz val="8"/>
        <rFont val="Arial"/>
      </rPr>
      <t xml:space="preserve">milk </t>
    </r>
    <r>
      <rPr>
        <sz val="8"/>
        <rFont val="Arial"/>
      </rPr>
      <t xml:space="preserve">navy blue </t>
    </r>
    <r>
      <rPr>
        <sz val="8"/>
        <rFont val="Arial"/>
      </rPr>
      <t>sand</t>
    </r>
  </si>
  <si>
    <r>
      <rPr>
        <b/>
        <sz val="8"/>
        <rFont val="Arial"/>
      </rPr>
      <t xml:space="preserve">description </t>
    </r>
    <r>
      <rPr>
        <sz val="8"/>
        <rFont val="Arial"/>
      </rPr>
      <t>O bag body</t>
    </r>
  </si>
  <si>
    <r>
      <rPr>
        <b/>
        <sz val="8"/>
        <rFont val="Arial"/>
      </rPr>
      <t xml:space="preserve">material </t>
    </r>
    <r>
      <rPr>
        <sz val="8"/>
        <rFont val="Arial"/>
      </rPr>
      <t>EVA compound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</si>
  <si>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handles and shoulder </t>
    </r>
  </si>
  <si>
    <r>
      <rPr>
        <sz val="8"/>
        <rFont val="Arial"/>
      </rPr>
      <t xml:space="preserve">straps - trims - street fastening - inner </t>
    </r>
  </si>
  <si>
    <r>
      <rPr>
        <sz val="8"/>
        <rFont val="Arial"/>
      </rPr>
      <t>bags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</si>
  <si>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071 </t>
    </r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</si>
  <si>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 xml:space="preserve">roccia </t>
    </r>
    <r>
      <rPr>
        <sz val="8"/>
        <rFont val="Arial"/>
      </rPr>
      <t>nero</t>
    </r>
  </si>
  <si>
    <r>
      <rPr>
        <sz val="8"/>
        <rFont val="Arial"/>
      </rPr>
      <t xml:space="preserve">rock </t>
    </r>
    <r>
      <rPr>
        <sz val="8"/>
        <rFont val="Arial"/>
      </rPr>
      <t>black</t>
    </r>
  </si>
  <si>
    <r>
      <rPr>
        <b/>
        <sz val="7"/>
        <rFont val="Century Gothic"/>
      </rPr>
      <t xml:space="preserve">04.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</si>
  <si>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O bag mini </t>
    </r>
    <r>
      <rPr>
        <sz val="11.5"/>
        <rFont val="Century Gothic"/>
      </rPr>
      <t>.scocche bodies</t>
    </r>
  </si>
  <si>
    <r>
      <rPr>
        <sz val="8"/>
        <rFont val="Arial"/>
      </rPr>
      <t xml:space="preserve">col. </t>
    </r>
    <r>
      <rPr>
        <b/>
        <sz val="8"/>
        <rFont val="Arial"/>
      </rPr>
      <t>371</t>
    </r>
  </si>
  <si>
    <r>
      <rPr>
        <sz val="8"/>
        <rFont val="Arial"/>
      </rPr>
      <t>latte</t>
    </r>
  </si>
  <si>
    <r>
      <rPr>
        <sz val="8"/>
        <rFont val="Arial"/>
      </rPr>
      <t>milk</t>
    </r>
  </si>
  <si>
    <r>
      <rPr>
        <sz val="8"/>
        <rFont val="Arial"/>
      </rPr>
      <t xml:space="preserve">col. </t>
    </r>
    <r>
      <rPr>
        <b/>
        <sz val="8"/>
        <rFont val="Arial"/>
      </rPr>
      <t>017</t>
    </r>
  </si>
  <si>
    <r>
      <rPr>
        <sz val="8"/>
        <rFont val="Arial"/>
      </rPr>
      <t>blu navy</t>
    </r>
  </si>
  <si>
    <r>
      <rPr>
        <sz val="8"/>
        <rFont val="Arial"/>
      </rPr>
      <t>navy blue</t>
    </r>
  </si>
  <si>
    <r>
      <rPr>
        <sz val="8"/>
        <rFont val="Arial"/>
      </rPr>
      <t xml:space="preserve">col. </t>
    </r>
    <r>
      <rPr>
        <b/>
        <sz val="8"/>
        <rFont val="Arial"/>
      </rPr>
      <t>078</t>
    </r>
  </si>
  <si>
    <r>
      <rPr>
        <sz val="8"/>
        <rFont val="Arial"/>
      </rPr>
      <t>sabbia</t>
    </r>
  </si>
  <si>
    <r>
      <rPr>
        <sz val="8"/>
        <rFont val="Arial"/>
      </rPr>
      <t>sand</t>
    </r>
  </si>
  <si>
    <r>
      <rPr>
        <sz val="10"/>
        <rFont val="Arial"/>
      </rPr>
      <t xml:space="preserve">code </t>
    </r>
    <r>
      <rPr>
        <b/>
        <sz val="9.5"/>
        <rFont val="Arial"/>
      </rPr>
      <t>OBAGB002 EVS00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</si>
  <si>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scocca O bag mini </t>
    </r>
  </si>
  <si>
    <r>
      <rPr>
        <b/>
        <sz val="8"/>
        <rFont val="Arial"/>
      </rPr>
      <t xml:space="preserve">materiale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</si>
  <si>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manici e tracolle - bordi - </t>
    </r>
  </si>
  <si>
    <r>
      <rPr>
        <sz val="8"/>
        <rFont val="Arial"/>
      </rPr>
      <t>chiusure street - sacche interne</t>
    </r>
  </si>
  <si>
    <r>
      <rPr>
        <b/>
        <sz val="8"/>
        <rFont val="Arial"/>
      </rPr>
      <t xml:space="preserve">description </t>
    </r>
    <r>
      <rPr>
        <sz val="8"/>
        <rFont val="Arial"/>
      </rPr>
      <t>O bag mini body</t>
    </r>
  </si>
  <si>
    <r>
      <rPr>
        <b/>
        <sz val="8"/>
        <rFont val="Arial"/>
      </rPr>
      <t xml:space="preserve">material </t>
    </r>
    <r>
      <rPr>
        <sz val="8"/>
        <rFont val="Arial"/>
      </rPr>
      <t>EVA compound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</si>
  <si>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handles and shoulder </t>
    </r>
  </si>
  <si>
    <r>
      <rPr>
        <sz val="8"/>
        <rFont val="Arial"/>
      </rPr>
      <t xml:space="preserve">straps - trims - street fastening - inner </t>
    </r>
  </si>
  <si>
    <r>
      <rPr>
        <sz val="8"/>
        <rFont val="Arial"/>
      </rPr>
      <t>bags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</si>
  <si>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071 </t>
    </r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</si>
  <si>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 xml:space="preserve">roccia </t>
    </r>
    <r>
      <rPr>
        <sz val="8"/>
        <rFont val="Arial"/>
      </rPr>
      <t>nero</t>
    </r>
  </si>
  <si>
    <r>
      <rPr>
        <sz val="8"/>
        <rFont val="Arial"/>
      </rPr>
      <t xml:space="preserve">rock </t>
    </r>
    <r>
      <rPr>
        <sz val="8"/>
        <rFont val="Arial"/>
      </rPr>
      <t>black</t>
    </r>
  </si>
  <si>
    <r>
      <rPr>
        <sz val="6.5"/>
        <rFont val="Century Gothic"/>
      </rPr>
      <t xml:space="preserve">scocche bodies </t>
    </r>
    <r>
      <rPr>
        <b/>
        <sz val="7"/>
        <rFont val="Century Gothic"/>
      </rPr>
      <t>05.</t>
    </r>
  </si>
  <si>
    <r>
      <rPr>
        <sz val="15.5"/>
        <rFont val="Century Gothic"/>
      </rPr>
      <t xml:space="preserve">O moon </t>
    </r>
    <r>
      <rPr>
        <sz val="11.5"/>
        <rFont val="Century Gothic"/>
      </rPr>
      <t>.scocche bodies</t>
    </r>
  </si>
  <si>
    <r>
      <rPr>
        <sz val="8"/>
        <rFont val="Arial"/>
      </rPr>
      <t xml:space="preserve">col. </t>
    </r>
    <r>
      <rPr>
        <b/>
        <sz val="8"/>
        <rFont val="Arial"/>
      </rPr>
      <t>371</t>
    </r>
  </si>
  <si>
    <r>
      <rPr>
        <sz val="8"/>
        <rFont val="Arial"/>
      </rPr>
      <t>latte</t>
    </r>
  </si>
  <si>
    <r>
      <rPr>
        <sz val="8"/>
        <rFont val="Arial"/>
      </rPr>
      <t>milk</t>
    </r>
  </si>
  <si>
    <r>
      <rPr>
        <sz val="8"/>
        <rFont val="Arial"/>
      </rPr>
      <t xml:space="preserve">col. </t>
    </r>
    <r>
      <rPr>
        <b/>
        <sz val="8"/>
        <rFont val="Arial"/>
      </rPr>
      <t>071</t>
    </r>
  </si>
  <si>
    <r>
      <rPr>
        <sz val="8"/>
        <rFont val="Arial"/>
      </rPr>
      <t>roccia</t>
    </r>
  </si>
  <si>
    <r>
      <rPr>
        <sz val="8"/>
        <rFont val="Arial"/>
      </rPr>
      <t>rock</t>
    </r>
  </si>
  <si>
    <r>
      <rPr>
        <sz val="8"/>
        <rFont val="Arial"/>
      </rPr>
      <t xml:space="preserve">col. </t>
    </r>
    <r>
      <rPr>
        <b/>
        <sz val="8"/>
        <rFont val="Arial"/>
      </rPr>
      <t>078</t>
    </r>
  </si>
  <si>
    <r>
      <rPr>
        <sz val="8"/>
        <rFont val="Arial"/>
      </rPr>
      <t>sabbia</t>
    </r>
  </si>
  <si>
    <r>
      <rPr>
        <sz val="8"/>
        <rFont val="Arial"/>
      </rPr>
      <t>sand</t>
    </r>
  </si>
  <si>
    <r>
      <rPr>
        <sz val="10"/>
        <rFont val="Arial"/>
      </rPr>
      <t xml:space="preserve">code </t>
    </r>
    <r>
      <rPr>
        <b/>
        <sz val="9.5"/>
        <rFont val="Arial"/>
      </rPr>
      <t>OBAGB016 EVS00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</si>
  <si>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O moon body 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</si>
  <si>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</si>
  <si>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handles and shoulder </t>
    </r>
  </si>
  <si>
    <r>
      <rPr>
        <sz val="8"/>
        <rFont val="Arial"/>
      </rPr>
      <t>straps - inner bags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</si>
  <si>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scocca O moon </t>
    </r>
  </si>
  <si>
    <r>
      <rPr>
        <b/>
        <sz val="8"/>
        <rFont val="Arial"/>
      </rPr>
      <t xml:space="preserve">materiale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</si>
  <si>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manici e tracolle - sacche </t>
    </r>
  </si>
  <si>
    <r>
      <rPr>
        <sz val="8"/>
        <rFont val="Arial"/>
      </rPr>
      <t>interne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</si>
  <si>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017 </t>
    </r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</si>
  <si>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 xml:space="preserve">blu navy </t>
    </r>
    <r>
      <rPr>
        <sz val="8"/>
        <rFont val="Arial"/>
      </rPr>
      <t>nero</t>
    </r>
  </si>
  <si>
    <r>
      <rPr>
        <sz val="8"/>
        <rFont val="Arial"/>
      </rPr>
      <t xml:space="preserve">navy blue </t>
    </r>
    <r>
      <rPr>
        <sz val="8"/>
        <rFont val="Arial"/>
      </rPr>
      <t>black</t>
    </r>
  </si>
  <si>
    <r>
      <rPr>
        <b/>
        <sz val="7"/>
        <rFont val="Century Gothic"/>
      </rPr>
      <t xml:space="preserve">06.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</si>
  <si>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O moon light </t>
    </r>
    <r>
      <rPr>
        <sz val="11.5"/>
        <rFont val="Century Gothic"/>
      </rPr>
      <t>.scocche bodies</t>
    </r>
  </si>
  <si>
    <r>
      <rPr>
        <sz val="8"/>
        <rFont val="Arial"/>
      </rPr>
      <t xml:space="preserve">col. </t>
    </r>
    <r>
      <rPr>
        <b/>
        <sz val="8"/>
        <rFont val="Arial"/>
      </rPr>
      <t>371</t>
    </r>
  </si>
  <si>
    <r>
      <rPr>
        <sz val="8"/>
        <rFont val="Arial"/>
      </rPr>
      <t>latte</t>
    </r>
  </si>
  <si>
    <r>
      <rPr>
        <sz val="8"/>
        <rFont val="Arial"/>
      </rPr>
      <t>milk</t>
    </r>
  </si>
  <si>
    <r>
      <rPr>
        <sz val="8"/>
        <rFont val="Arial"/>
      </rPr>
      <t xml:space="preserve">col. </t>
    </r>
    <r>
      <rPr>
        <b/>
        <sz val="8"/>
        <rFont val="Arial"/>
      </rPr>
      <t>071</t>
    </r>
  </si>
  <si>
    <r>
      <rPr>
        <sz val="8"/>
        <rFont val="Arial"/>
      </rPr>
      <t>roccia</t>
    </r>
  </si>
  <si>
    <r>
      <rPr>
        <sz val="8"/>
        <rFont val="Arial"/>
      </rPr>
      <t>rock</t>
    </r>
  </si>
  <si>
    <r>
      <rPr>
        <sz val="8"/>
        <rFont val="Arial"/>
      </rPr>
      <t xml:space="preserve">col. </t>
    </r>
    <r>
      <rPr>
        <b/>
        <sz val="8"/>
        <rFont val="Arial"/>
      </rPr>
      <t>017</t>
    </r>
  </si>
  <si>
    <r>
      <rPr>
        <sz val="8"/>
        <rFont val="Arial"/>
      </rPr>
      <t>blu navy</t>
    </r>
  </si>
  <si>
    <r>
      <rPr>
        <sz val="8"/>
        <rFont val="Arial"/>
      </rPr>
      <t>navy blue</t>
    </r>
  </si>
  <si>
    <r>
      <rPr>
        <sz val="10"/>
        <rFont val="Arial"/>
      </rPr>
      <t xml:space="preserve">code </t>
    </r>
    <r>
      <rPr>
        <b/>
        <sz val="9.5"/>
        <rFont val="Arial"/>
      </rPr>
      <t>OBAGB017 EVS00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</si>
  <si>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scocca O moon light </t>
    </r>
  </si>
  <si>
    <r>
      <rPr>
        <b/>
        <sz val="8"/>
        <rFont val="Arial"/>
      </rPr>
      <t xml:space="preserve">materiale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</si>
  <si>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manici e tracolle - sacche </t>
    </r>
  </si>
  <si>
    <r>
      <rPr>
        <sz val="8"/>
        <rFont val="Arial"/>
      </rPr>
      <t>interne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</si>
  <si>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O moon light body 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</si>
  <si>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</si>
  <si>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handles and shoulder </t>
    </r>
  </si>
  <si>
    <r>
      <rPr>
        <sz val="8"/>
        <rFont val="Arial"/>
      </rPr>
      <t>straps - inner bags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</si>
  <si>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</si>
  <si>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</si>
  <si>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</si>
  <si>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6.5"/>
        <rFont val="Century Gothic"/>
      </rPr>
      <t xml:space="preserve">scocche bodies </t>
    </r>
    <r>
      <rPr>
        <b/>
        <sz val="7"/>
        <rFont val="Century Gothic"/>
      </rPr>
      <t>07.</t>
    </r>
  </si>
  <si>
    <r>
      <rPr>
        <sz val="15.5"/>
        <rFont val="Century Gothic"/>
      </rPr>
      <t xml:space="preserve">O swing </t>
    </r>
    <r>
      <rPr>
        <sz val="11.5"/>
        <rFont val="Century Gothic"/>
      </rPr>
      <t>.scocca body</t>
    </r>
  </si>
  <si>
    <r>
      <rPr>
        <sz val="8"/>
        <rFont val="Arial"/>
      </rPr>
      <t xml:space="preserve">latte </t>
    </r>
  </si>
  <si>
    <r>
      <rPr>
        <sz val="8"/>
        <rFont val="Arial"/>
      </rPr>
      <t>milk</t>
    </r>
  </si>
  <si>
    <r>
      <rPr>
        <sz val="8"/>
        <rFont val="Arial"/>
      </rPr>
      <t xml:space="preserve">col. </t>
    </r>
    <r>
      <rPr>
        <b/>
        <sz val="8"/>
        <rFont val="Arial"/>
      </rPr>
      <t>078</t>
    </r>
  </si>
  <si>
    <r>
      <rPr>
        <sz val="8"/>
        <rFont val="Arial"/>
      </rPr>
      <t>sabbia</t>
    </r>
  </si>
  <si>
    <r>
      <rPr>
        <sz val="8"/>
        <rFont val="Arial"/>
      </rPr>
      <t>sand</t>
    </r>
  </si>
  <si>
    <r>
      <rPr>
        <sz val="8"/>
        <rFont val="Arial"/>
      </rPr>
      <t xml:space="preserve">col. </t>
    </r>
    <r>
      <rPr>
        <b/>
        <sz val="8"/>
        <rFont val="Arial"/>
      </rPr>
      <t>017</t>
    </r>
  </si>
  <si>
    <r>
      <rPr>
        <sz val="8"/>
        <rFont val="Arial"/>
      </rPr>
      <t>blu navy</t>
    </r>
  </si>
  <si>
    <r>
      <rPr>
        <sz val="8"/>
        <rFont val="Arial"/>
      </rPr>
      <t>navy blue</t>
    </r>
  </si>
  <si>
    <r>
      <rPr>
        <sz val="10"/>
        <rFont val="Arial"/>
      </rPr>
      <t xml:space="preserve">code </t>
    </r>
    <r>
      <rPr>
        <b/>
        <sz val="9.5"/>
        <rFont val="Arial"/>
      </rPr>
      <t>OBAGB021 EVS03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</si>
  <si>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scocca O swing EVA </t>
    </r>
  </si>
  <si>
    <r>
      <rPr>
        <sz val="8"/>
        <rFont val="Arial"/>
      </rPr>
      <t>compound midollino</t>
    </r>
  </si>
  <si>
    <r>
      <rPr>
        <b/>
        <sz val="8"/>
        <rFont val="Arial"/>
      </rPr>
      <t xml:space="preserve">materiale </t>
    </r>
    <r>
      <rPr>
        <sz val="8"/>
        <rFont val="Arial"/>
      </rPr>
      <t>EVA compound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</si>
  <si>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manici e tracolle - sacche </t>
    </r>
  </si>
  <si>
    <r>
      <rPr>
        <sz val="8"/>
        <rFont val="Arial"/>
      </rPr>
      <t>interne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</si>
  <si>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EVA compound O swing </t>
    </r>
  </si>
  <si>
    <r>
      <rPr>
        <sz val="8"/>
        <rFont val="Arial"/>
      </rPr>
      <t>body</t>
    </r>
  </si>
  <si>
    <r>
      <rPr>
        <b/>
        <sz val="8"/>
        <rFont val="Arial"/>
      </rPr>
      <t xml:space="preserve">material </t>
    </r>
    <r>
      <rPr>
        <sz val="8"/>
        <rFont val="Arial"/>
      </rPr>
      <t>EVA compound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</si>
  <si>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handles and shoulder </t>
    </r>
  </si>
  <si>
    <r>
      <rPr>
        <sz val="8"/>
        <rFont val="Arial"/>
      </rPr>
      <t>straps - inner bags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</si>
  <si>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</si>
  <si>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</si>
  <si>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</si>
  <si>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b/>
        <sz val="7"/>
        <rFont val="Century Gothic"/>
      </rPr>
      <t xml:space="preserve">08. O bag </t>
    </r>
    <r>
      <rPr>
        <sz val="7"/>
        <rFont val="Century Gothic"/>
      </rPr>
      <t>fall 2018 .continuativo carry over</t>
    </r>
  </si>
  <si>
    <r>
      <rPr>
        <sz val="15"/>
        <rFont val="Century Gothic"/>
      </rPr>
      <t xml:space="preserve">O pocket </t>
    </r>
    <r>
      <rPr>
        <sz val="11.5"/>
        <rFont val="Century Gothic"/>
      </rPr>
      <t>.scocche bodies</t>
    </r>
  </si>
  <si>
    <r>
      <rPr>
        <sz val="8"/>
        <rFont val="Arial"/>
      </rPr>
      <t xml:space="preserve">col. </t>
    </r>
    <r>
      <rPr>
        <b/>
        <sz val="8"/>
        <rFont val="Arial"/>
      </rPr>
      <t>371</t>
    </r>
  </si>
  <si>
    <r>
      <rPr>
        <sz val="8"/>
        <rFont val="Arial"/>
      </rPr>
      <t>latte</t>
    </r>
  </si>
  <si>
    <r>
      <rPr>
        <sz val="8"/>
        <rFont val="Arial"/>
      </rPr>
      <t>milk</t>
    </r>
  </si>
  <si>
    <r>
      <rPr>
        <sz val="8"/>
        <rFont val="Arial"/>
      </rPr>
      <t xml:space="preserve">col. </t>
    </r>
    <r>
      <rPr>
        <b/>
        <sz val="8"/>
        <rFont val="Arial"/>
      </rPr>
      <t>078</t>
    </r>
  </si>
  <si>
    <r>
      <rPr>
        <sz val="8"/>
        <rFont val="Arial"/>
      </rPr>
      <t>sabbia</t>
    </r>
  </si>
  <si>
    <r>
      <rPr>
        <sz val="8"/>
        <rFont val="Arial"/>
      </rPr>
      <t>sand</t>
    </r>
  </si>
  <si>
    <r>
      <rPr>
        <sz val="8"/>
        <rFont val="Arial"/>
      </rPr>
      <t xml:space="preserve">col. </t>
    </r>
    <r>
      <rPr>
        <b/>
        <sz val="8"/>
        <rFont val="Arial"/>
      </rPr>
      <t>017</t>
    </r>
  </si>
  <si>
    <r>
      <rPr>
        <sz val="8"/>
        <rFont val="Arial"/>
      </rPr>
      <t>blu navy</t>
    </r>
  </si>
  <si>
    <r>
      <rPr>
        <sz val="8"/>
        <rFont val="Arial"/>
      </rPr>
      <t>navy blue</t>
    </r>
  </si>
  <si>
    <r>
      <rPr>
        <sz val="10"/>
        <rFont val="Arial"/>
      </rPr>
      <t xml:space="preserve">code </t>
    </r>
    <r>
      <rPr>
        <b/>
        <sz val="9.5"/>
        <rFont val="Arial"/>
      </rPr>
      <t>OBAGB206 EVS00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</si>
  <si>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scocca sotto O pocket </t>
    </r>
  </si>
  <si>
    <r>
      <rPr>
        <b/>
        <sz val="8"/>
        <rFont val="Arial"/>
      </rPr>
      <t xml:space="preserve">materiale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</si>
  <si>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abbinamenti </t>
    </r>
    <r>
      <rPr>
        <sz val="8"/>
        <rFont val="Arial"/>
      </rPr>
      <t>tracolle - pattine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</si>
  <si>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O pocket lower body 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</si>
  <si>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</si>
  <si>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components </t>
    </r>
    <r>
      <rPr>
        <sz val="8"/>
        <rFont val="Arial"/>
      </rPr>
      <t>shoulder straps - flaps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</si>
  <si>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071 </t>
    </r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</si>
  <si>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 xml:space="preserve">roccia </t>
    </r>
    <r>
      <rPr>
        <sz val="8"/>
        <rFont val="Arial"/>
      </rPr>
      <t>nero</t>
    </r>
  </si>
  <si>
    <r>
      <rPr>
        <sz val="8"/>
        <rFont val="Arial"/>
      </rPr>
      <t xml:space="preserve">rock </t>
    </r>
    <r>
      <rPr>
        <sz val="8"/>
        <rFont val="Arial"/>
      </rPr>
      <t>black</t>
    </r>
  </si>
  <si>
    <r>
      <rPr>
        <sz val="6.5"/>
        <rFont val="Century Gothic"/>
      </rPr>
      <t xml:space="preserve">scocche bodies </t>
    </r>
    <r>
      <rPr>
        <b/>
        <sz val="7"/>
        <rFont val="Century Gothic"/>
      </rPr>
      <t>09.</t>
    </r>
  </si>
  <si>
    <r>
      <rPr>
        <sz val="15.5"/>
        <rFont val="Century Gothic"/>
      </rPr>
      <t xml:space="preserve">O pocket micro </t>
    </r>
    <r>
      <rPr>
        <sz val="11.5"/>
        <rFont val="Century Gothic"/>
      </rPr>
      <t>.scocca body</t>
    </r>
  </si>
  <si>
    <r>
      <rPr>
        <sz val="8"/>
        <rFont val="Arial"/>
      </rPr>
      <t xml:space="preserve">col. </t>
    </r>
    <r>
      <rPr>
        <b/>
        <sz val="8"/>
        <rFont val="Arial"/>
      </rPr>
      <t>371</t>
    </r>
  </si>
  <si>
    <r>
      <rPr>
        <sz val="8"/>
        <rFont val="Arial"/>
      </rPr>
      <t>latte</t>
    </r>
  </si>
  <si>
    <r>
      <rPr>
        <sz val="8"/>
        <rFont val="Arial"/>
      </rPr>
      <t>milk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</si>
  <si>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</si>
  <si>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</si>
  <si>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</si>
  <si>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8"/>
        <rFont val="Arial"/>
      </rPr>
      <t xml:space="preserve">col. </t>
    </r>
    <r>
      <rPr>
        <b/>
        <sz val="8"/>
        <rFont val="Arial"/>
      </rPr>
      <t>017</t>
    </r>
  </si>
  <si>
    <r>
      <rPr>
        <sz val="8"/>
        <rFont val="Arial"/>
      </rPr>
      <t>blu navy</t>
    </r>
  </si>
  <si>
    <r>
      <rPr>
        <sz val="8"/>
        <rFont val="Arial"/>
      </rPr>
      <t>navy blue</t>
    </r>
  </si>
  <si>
    <r>
      <rPr>
        <sz val="10"/>
        <rFont val="Arial"/>
      </rPr>
      <t xml:space="preserve">code </t>
    </r>
    <r>
      <rPr>
        <b/>
        <sz val="9.5"/>
        <rFont val="Arial"/>
      </rPr>
      <t>OBAGB024 EVS00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</si>
  <si>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scocca O pocket micro </t>
    </r>
  </si>
  <si>
    <r>
      <rPr>
        <b/>
        <sz val="8"/>
        <rFont val="Arial"/>
      </rPr>
      <t xml:space="preserve">materiale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</si>
  <si>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abbinamenti </t>
    </r>
    <r>
      <rPr>
        <sz val="8"/>
        <rFont val="Arial"/>
      </rPr>
      <t>tracolle - pattine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</si>
  <si>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O pocket micro body 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</si>
  <si>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</si>
  <si>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components </t>
    </r>
    <r>
      <rPr>
        <sz val="8"/>
        <rFont val="Arial"/>
      </rPr>
      <t>shoulder straps - flaps</t>
    </r>
  </si>
  <si>
    <r>
      <rPr>
        <b/>
        <sz val="7"/>
        <rFont val="Century Gothic"/>
      </rPr>
      <t xml:space="preserve">10. O bag </t>
    </r>
    <r>
      <rPr>
        <sz val="7"/>
        <rFont val="Century Gothic"/>
      </rPr>
      <t>fall 2018 .continuativo carry over</t>
    </r>
  </si>
  <si>
    <r>
      <rPr>
        <sz val="10"/>
        <rFont val="Arial"/>
      </rPr>
      <t xml:space="preserve">code </t>
    </r>
    <r>
      <rPr>
        <b/>
        <sz val="9.5"/>
        <rFont val="Arial"/>
      </rPr>
      <t>OBAGB012 EVS03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</si>
  <si>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scocca O bag beach EVA </t>
    </r>
  </si>
  <si>
    <r>
      <rPr>
        <sz val="7.5"/>
        <rFont val="Arial"/>
      </rPr>
      <t>compound midollino</t>
    </r>
  </si>
  <si>
    <r>
      <rPr>
        <b/>
        <sz val="8"/>
        <rFont val="Arial"/>
      </rPr>
      <t xml:space="preserve">materiale </t>
    </r>
    <r>
      <rPr>
        <sz val="7.5"/>
        <rFont val="Arial"/>
      </rPr>
      <t>EVA compound</t>
    </r>
  </si>
  <si>
    <r>
      <rPr>
        <b/>
        <sz val="8"/>
        <rFont val="Arial"/>
      </rPr>
      <t xml:space="preserve">abbinamenti </t>
    </r>
    <r>
      <rPr>
        <sz val="7.5"/>
        <rFont val="Arial"/>
      </rPr>
      <t xml:space="preserve">manici e tracolle - sacche </t>
    </r>
  </si>
  <si>
    <r>
      <rPr>
        <sz val="7.5"/>
        <rFont val="Arial"/>
      </rPr>
      <t>interne</t>
    </r>
  </si>
  <si>
    <r>
      <rPr>
        <sz val="15.5"/>
        <rFont val="Century Gothic"/>
      </rPr>
      <t xml:space="preserve">O bag beach </t>
    </r>
    <r>
      <rPr>
        <sz val="11.5"/>
        <rFont val="Century Gothic"/>
      </rPr>
      <t>.scocca body</t>
    </r>
  </si>
  <si>
    <r>
      <rPr>
        <sz val="7.5"/>
        <rFont val="Arial"/>
      </rPr>
      <t xml:space="preserve">col. </t>
    </r>
    <r>
      <rPr>
        <b/>
        <sz val="8"/>
        <rFont val="Arial"/>
      </rPr>
      <t xml:space="preserve">371 </t>
    </r>
    <r>
      <rPr>
        <sz val="7.5"/>
        <rFont val="Arial"/>
      </rPr>
      <t xml:space="preserve">col. </t>
    </r>
    <r>
      <rPr>
        <b/>
        <sz val="8"/>
        <rFont val="Arial"/>
      </rPr>
      <t xml:space="preserve">078 </t>
    </r>
    <r>
      <rPr>
        <sz val="7.5"/>
        <rFont val="Arial"/>
      </rPr>
      <t xml:space="preserve">col. </t>
    </r>
    <r>
      <rPr>
        <b/>
        <sz val="8"/>
        <rFont val="Arial"/>
      </rPr>
      <t>017</t>
    </r>
  </si>
  <si>
    <r>
      <rPr>
        <sz val="7.5"/>
        <rFont val="Arial"/>
      </rPr>
      <t xml:space="preserve">latte </t>
    </r>
    <r>
      <rPr>
        <sz val="7.5"/>
        <rFont val="Arial"/>
      </rPr>
      <t xml:space="preserve">sabbia </t>
    </r>
    <r>
      <rPr>
        <sz val="7.5"/>
        <rFont val="Arial"/>
      </rPr>
      <t>blu navy</t>
    </r>
  </si>
  <si>
    <r>
      <rPr>
        <sz val="7.5"/>
        <rFont val="Arial"/>
      </rPr>
      <t xml:space="preserve">milk </t>
    </r>
    <r>
      <rPr>
        <sz val="7.5"/>
        <rFont val="Arial"/>
      </rPr>
      <t xml:space="preserve">sand </t>
    </r>
    <r>
      <rPr>
        <sz val="7.5"/>
        <rFont val="Arial"/>
      </rPr>
      <t>navy blue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</si>
  <si>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EVA compound O bag beach </t>
    </r>
  </si>
  <si>
    <r>
      <rPr>
        <sz val="7.5"/>
        <rFont val="Arial"/>
      </rPr>
      <t>body</t>
    </r>
  </si>
  <si>
    <r>
      <rPr>
        <b/>
        <sz val="8"/>
        <rFont val="Arial"/>
      </rPr>
      <t xml:space="preserve">material </t>
    </r>
    <r>
      <rPr>
        <sz val="7.5"/>
        <rFont val="Arial"/>
      </rPr>
      <t>EVA compound</t>
    </r>
  </si>
  <si>
    <r>
      <rPr>
        <b/>
        <sz val="8"/>
        <rFont val="Arial"/>
      </rPr>
      <t xml:space="preserve">components </t>
    </r>
    <r>
      <rPr>
        <sz val="7.5"/>
        <rFont val="Arial"/>
      </rPr>
      <t>handles and shoulder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</si>
  <si>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</si>
  <si>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</t>
    </r>
  </si>
  <si>
    <r>
      <rPr>
        <sz val="7.5"/>
        <rFont val="Arial"/>
      </rPr>
      <t>black</t>
    </r>
  </si>
  <si>
    <r>
      <rPr>
        <sz val="6.5"/>
        <rFont val="Century Gothic"/>
      </rPr>
      <t xml:space="preserve">scocche bodies </t>
    </r>
    <r>
      <rPr>
        <b/>
        <sz val="7"/>
        <rFont val="Century Gothic"/>
      </rPr>
      <t>11.</t>
    </r>
  </si>
  <si>
    <r>
      <rPr>
        <sz val="15.5"/>
        <rFont val="Century Gothic"/>
      </rPr>
      <t xml:space="preserve">O bag beach mini </t>
    </r>
    <r>
      <rPr>
        <sz val="11.5"/>
        <rFont val="Century Gothic"/>
      </rPr>
      <t>.scocca body</t>
    </r>
  </si>
  <si>
    <r>
      <rPr>
        <sz val="8"/>
        <rFont val="Arial"/>
      </rPr>
      <t xml:space="preserve">col. </t>
    </r>
    <r>
      <rPr>
        <b/>
        <sz val="8"/>
        <rFont val="Arial"/>
      </rPr>
      <t>371</t>
    </r>
  </si>
  <si>
    <r>
      <rPr>
        <sz val="8"/>
        <rFont val="Arial"/>
      </rPr>
      <t>latte</t>
    </r>
  </si>
  <si>
    <r>
      <rPr>
        <sz val="8"/>
        <rFont val="Arial"/>
      </rPr>
      <t>milk</t>
    </r>
  </si>
  <si>
    <r>
      <rPr>
        <sz val="8"/>
        <rFont val="Arial"/>
      </rPr>
      <t xml:space="preserve">col. </t>
    </r>
    <r>
      <rPr>
        <b/>
        <sz val="8"/>
        <rFont val="Arial"/>
      </rPr>
      <t>078</t>
    </r>
  </si>
  <si>
    <r>
      <rPr>
        <sz val="8"/>
        <rFont val="Arial"/>
      </rPr>
      <t>sabbia</t>
    </r>
  </si>
  <si>
    <r>
      <rPr>
        <sz val="8"/>
        <rFont val="Arial"/>
      </rPr>
      <t>sand</t>
    </r>
  </si>
  <si>
    <r>
      <rPr>
        <sz val="8"/>
        <rFont val="Arial"/>
      </rPr>
      <t xml:space="preserve">col. </t>
    </r>
    <r>
      <rPr>
        <b/>
        <sz val="8"/>
        <rFont val="Arial"/>
      </rPr>
      <t>017</t>
    </r>
  </si>
  <si>
    <r>
      <rPr>
        <sz val="8"/>
        <rFont val="Arial"/>
      </rPr>
      <t>blu navy</t>
    </r>
  </si>
  <si>
    <r>
      <rPr>
        <sz val="8"/>
        <rFont val="Arial"/>
      </rPr>
      <t>navy blue</t>
    </r>
  </si>
  <si>
    <r>
      <rPr>
        <sz val="10"/>
        <rFont val="Arial"/>
      </rPr>
      <t xml:space="preserve">code </t>
    </r>
    <r>
      <rPr>
        <b/>
        <sz val="9.5"/>
        <rFont val="Arial"/>
      </rPr>
      <t>OBAGB018 EVS03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</si>
  <si>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scocca O bag beach mini </t>
    </r>
  </si>
  <si>
    <r>
      <rPr>
        <sz val="8"/>
        <rFont val="Arial"/>
      </rPr>
      <t>EVA compound midollino</t>
    </r>
  </si>
  <si>
    <r>
      <rPr>
        <b/>
        <sz val="8"/>
        <rFont val="Arial"/>
      </rPr>
      <t xml:space="preserve">materiale </t>
    </r>
    <r>
      <rPr>
        <sz val="8"/>
        <rFont val="Arial"/>
      </rPr>
      <t>EVA compound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</si>
  <si>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manici e tracolle - sacche </t>
    </r>
  </si>
  <si>
    <r>
      <rPr>
        <sz val="8"/>
        <rFont val="Arial"/>
      </rPr>
      <t>interne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</si>
  <si>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EVA compound O bag beach </t>
    </r>
  </si>
  <si>
    <r>
      <rPr>
        <sz val="8"/>
        <rFont val="Arial"/>
      </rPr>
      <t>mini body</t>
    </r>
  </si>
  <si>
    <r>
      <rPr>
        <b/>
        <sz val="8"/>
        <rFont val="Arial"/>
      </rPr>
      <t xml:space="preserve">material </t>
    </r>
    <r>
      <rPr>
        <sz val="8"/>
        <rFont val="Arial"/>
      </rPr>
      <t>EVA compound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</si>
  <si>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handles and shoulder </t>
    </r>
  </si>
  <si>
    <r>
      <rPr>
        <sz val="8"/>
        <rFont val="Arial"/>
      </rPr>
      <t>straps - inner bags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</si>
  <si>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</si>
  <si>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</si>
  <si>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</si>
  <si>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b/>
        <sz val="7"/>
        <rFont val="Century Gothic"/>
      </rPr>
      <t xml:space="preserve">12.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</si>
  <si>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O bag beach micro </t>
    </r>
    <r>
      <rPr>
        <sz val="11.5"/>
        <rFont val="Century Gothic"/>
      </rPr>
      <t>.scocca body</t>
    </r>
  </si>
  <si>
    <r>
      <rPr>
        <sz val="7.5"/>
        <rFont val="Arial"/>
      </rPr>
      <t xml:space="preserve">col. </t>
    </r>
    <r>
      <rPr>
        <b/>
        <sz val="8"/>
        <rFont val="Arial"/>
      </rPr>
      <t>371</t>
    </r>
  </si>
  <si>
    <r>
      <rPr>
        <sz val="7.5"/>
        <rFont val="Arial"/>
      </rPr>
      <t>latte</t>
    </r>
  </si>
  <si>
    <r>
      <rPr>
        <sz val="7.5"/>
        <rFont val="Arial"/>
      </rPr>
      <t>milk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</si>
  <si>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</si>
  <si>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</t>
    </r>
  </si>
  <si>
    <r>
      <rPr>
        <sz val="7.5"/>
        <rFont val="Arial"/>
      </rPr>
      <t>black</t>
    </r>
  </si>
  <si>
    <r>
      <rPr>
        <sz val="10"/>
        <rFont val="Arial"/>
      </rPr>
      <t xml:space="preserve">code </t>
    </r>
    <r>
      <rPr>
        <b/>
        <sz val="9.5"/>
        <rFont val="Arial"/>
      </rPr>
      <t>OBAGB028 EVS03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</si>
  <si>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scocca O bag beach micro </t>
    </r>
  </si>
  <si>
    <r>
      <rPr>
        <sz val="7.5"/>
        <rFont val="Arial"/>
      </rPr>
      <t>EVA compound</t>
    </r>
  </si>
  <si>
    <r>
      <rPr>
        <b/>
        <sz val="8"/>
        <rFont val="Arial"/>
      </rPr>
      <t xml:space="preserve">materiale </t>
    </r>
    <r>
      <rPr>
        <sz val="7.5"/>
        <rFont val="Arial"/>
      </rPr>
      <t>EVA compound</t>
    </r>
  </si>
  <si>
    <r>
      <rPr>
        <b/>
        <sz val="8"/>
        <rFont val="Arial"/>
      </rPr>
      <t xml:space="preserve">abbinamenti </t>
    </r>
    <r>
      <rPr>
        <sz val="7.5"/>
        <rFont val="Arial"/>
      </rPr>
      <t xml:space="preserve">manici e tracolle - sacche </t>
    </r>
  </si>
  <si>
    <r>
      <rPr>
        <sz val="7.5"/>
        <rFont val="Arial"/>
      </rPr>
      <t>interne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</si>
  <si>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EVA compound O bag beach </t>
    </r>
  </si>
  <si>
    <r>
      <rPr>
        <sz val="7.5"/>
        <rFont val="Arial"/>
      </rPr>
      <t>micro body</t>
    </r>
  </si>
  <si>
    <r>
      <rPr>
        <b/>
        <sz val="8"/>
        <rFont val="Arial"/>
      </rPr>
      <t xml:space="preserve">material </t>
    </r>
    <r>
      <rPr>
        <sz val="7.5"/>
        <rFont val="Arial"/>
      </rPr>
      <t>EVA compound</t>
    </r>
  </si>
  <si>
    <r>
      <rPr>
        <b/>
        <sz val="8"/>
        <rFont val="Arial"/>
      </rPr>
      <t xml:space="preserve">components </t>
    </r>
    <r>
      <rPr>
        <sz val="7.5"/>
        <rFont val="Arial"/>
      </rPr>
      <t xml:space="preserve">handles and shoulder </t>
    </r>
  </si>
  <si>
    <r>
      <rPr>
        <sz val="7.5"/>
        <rFont val="Arial"/>
      </rPr>
      <t>straps - inner bags</t>
    </r>
  </si>
  <si>
    <r>
      <rPr>
        <sz val="6.5"/>
        <rFont val="Century Gothic"/>
      </rPr>
      <t xml:space="preserve">scocche bodies </t>
    </r>
    <r>
      <rPr>
        <b/>
        <sz val="7"/>
        <rFont val="Century Gothic"/>
      </rPr>
      <t>13.</t>
    </r>
  </si>
  <si>
    <r>
      <rPr>
        <sz val="15.5"/>
        <rFont val="Century Gothic"/>
      </rPr>
      <t xml:space="preserve">extra slim </t>
    </r>
    <r>
      <rPr>
        <sz val="11.5"/>
        <rFont val="Century Gothic"/>
      </rPr>
      <t>.manico lungo long handle</t>
    </r>
  </si>
  <si>
    <r>
      <rPr>
        <sz val="8"/>
        <rFont val="Arial"/>
      </rPr>
      <t xml:space="preserve">col. </t>
    </r>
    <r>
      <rPr>
        <b/>
        <sz val="8"/>
        <rFont val="Arial"/>
      </rPr>
      <t>008</t>
    </r>
  </si>
  <si>
    <r>
      <rPr>
        <sz val="8"/>
        <rFont val="Arial"/>
      </rPr>
      <t>bianco</t>
    </r>
  </si>
  <si>
    <r>
      <rPr>
        <sz val="8"/>
        <rFont val="Arial"/>
      </rPr>
      <t>white</t>
    </r>
  </si>
  <si>
    <r>
      <rPr>
        <sz val="8"/>
        <rFont val="Arial"/>
      </rPr>
      <t xml:space="preserve">col. </t>
    </r>
    <r>
      <rPr>
        <b/>
        <sz val="8"/>
        <rFont val="Arial"/>
      </rPr>
      <t>028</t>
    </r>
  </si>
  <si>
    <r>
      <rPr>
        <sz val="8"/>
        <rFont val="Arial"/>
      </rPr>
      <t>ecru</t>
    </r>
  </si>
  <si>
    <r>
      <rPr>
        <sz val="8"/>
        <rFont val="Arial"/>
      </rPr>
      <t>ecru</t>
    </r>
  </si>
  <si>
    <r>
      <rPr>
        <sz val="8"/>
        <rFont val="Arial"/>
      </rPr>
      <t xml:space="preserve">col. </t>
    </r>
    <r>
      <rPr>
        <b/>
        <sz val="8"/>
        <rFont val="Arial"/>
      </rPr>
      <t>009</t>
    </r>
  </si>
  <si>
    <r>
      <rPr>
        <sz val="8"/>
        <rFont val="Arial"/>
      </rPr>
      <t>blu</t>
    </r>
  </si>
  <si>
    <r>
      <rPr>
        <sz val="8"/>
        <rFont val="Arial"/>
      </rPr>
      <t>blue</t>
    </r>
  </si>
  <si>
    <r>
      <rPr>
        <sz val="10"/>
        <rFont val="Arial"/>
      </rPr>
      <t xml:space="preserve">code </t>
    </r>
    <r>
      <rPr>
        <b/>
        <sz val="10"/>
        <rFont val="Arial"/>
      </rPr>
      <t>HLESX200 ECS00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</si>
  <si>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manico extra slim goccia </t>
    </r>
  </si>
  <si>
    <r>
      <rPr>
        <sz val="8"/>
        <rFont val="Arial"/>
      </rPr>
      <t>lungo ecopelle</t>
    </r>
  </si>
  <si>
    <r>
      <rPr>
        <b/>
        <sz val="8"/>
        <rFont val="Arial"/>
      </rPr>
      <t xml:space="preserve">materiale </t>
    </r>
    <r>
      <rPr>
        <sz val="8"/>
        <rFont val="Arial"/>
      </rPr>
      <t>ecopelle</t>
    </r>
  </si>
  <si>
    <r>
      <rPr>
        <b/>
        <sz val="8"/>
        <rFont val="Arial"/>
      </rPr>
      <t xml:space="preserve">abbinamenti </t>
    </r>
    <r>
      <rPr>
        <sz val="8"/>
        <rFont val="Arial"/>
      </rPr>
      <t>O bag - O bag mini - O city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</si>
  <si>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</si>
  <si>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</si>
  <si>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</si>
  <si>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8"/>
        <rFont val="Arial"/>
      </rPr>
      <t xml:space="preserve">col. </t>
    </r>
    <r>
      <rPr>
        <b/>
        <sz val="8"/>
        <rFont val="Arial"/>
      </rPr>
      <t>039</t>
    </r>
  </si>
  <si>
    <r>
      <rPr>
        <sz val="8"/>
        <rFont val="Arial"/>
      </rPr>
      <t>grigio</t>
    </r>
  </si>
  <si>
    <r>
      <rPr>
        <sz val="8"/>
        <rFont val="Arial"/>
      </rPr>
      <t>grey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</si>
  <si>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faux leather extra slim long </t>
    </r>
  </si>
  <si>
    <r>
      <rPr>
        <sz val="8"/>
        <rFont val="Arial"/>
      </rPr>
      <t>tear drop handle</t>
    </r>
  </si>
  <si>
    <r>
      <rPr>
        <b/>
        <sz val="8"/>
        <rFont val="Arial"/>
      </rPr>
      <t xml:space="preserve">material </t>
    </r>
    <r>
      <rPr>
        <sz val="8"/>
        <rFont val="Arial"/>
      </rPr>
      <t>faux leather</t>
    </r>
  </si>
  <si>
    <r>
      <rPr>
        <b/>
        <sz val="8"/>
        <rFont val="Arial"/>
      </rPr>
      <t xml:space="preserve">components </t>
    </r>
    <r>
      <rPr>
        <sz val="8"/>
        <rFont val="Arial"/>
      </rPr>
      <t>O bag - O bag mini - O city</t>
    </r>
  </si>
  <si>
    <r>
      <rPr>
        <sz val="8"/>
        <rFont val="Arial"/>
      </rPr>
      <t xml:space="preserve">col. </t>
    </r>
    <r>
      <rPr>
        <b/>
        <sz val="8"/>
        <rFont val="Arial"/>
      </rPr>
      <t>084</t>
    </r>
  </si>
  <si>
    <r>
      <rPr>
        <sz val="8"/>
        <rFont val="Arial"/>
      </rPr>
      <t>testa di moro</t>
    </r>
  </si>
  <si>
    <r>
      <rPr>
        <sz val="8"/>
        <rFont val="Arial"/>
      </rPr>
      <t>dark brown</t>
    </r>
  </si>
  <si>
    <r>
      <rPr>
        <sz val="15.5"/>
        <rFont val="Century Gothic"/>
      </rPr>
      <t xml:space="preserve">martellato </t>
    </r>
    <r>
      <rPr>
        <sz val="11.5"/>
        <rFont val="Century Gothic"/>
      </rPr>
      <t>.manico lungo long handle</t>
    </r>
  </si>
  <si>
    <r>
      <rPr>
        <sz val="10"/>
        <rFont val="Arial"/>
      </rPr>
      <t xml:space="preserve">code </t>
    </r>
    <r>
      <rPr>
        <b/>
        <sz val="10"/>
        <rFont val="Arial"/>
      </rPr>
      <t>HLESG000 ECS01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</si>
  <si>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manico lungo ecopelle </t>
    </r>
  </si>
  <si>
    <r>
      <rPr>
        <sz val="8"/>
        <rFont val="Arial"/>
      </rPr>
      <t>martellato</t>
    </r>
  </si>
  <si>
    <r>
      <rPr>
        <b/>
        <sz val="8"/>
        <rFont val="Arial"/>
      </rPr>
      <t xml:space="preserve">materiale </t>
    </r>
    <r>
      <rPr>
        <sz val="8"/>
        <rFont val="Arial"/>
      </rPr>
      <t>ecopelle</t>
    </r>
  </si>
  <si>
    <r>
      <rPr>
        <b/>
        <sz val="8"/>
        <rFont val="Arial"/>
      </rPr>
      <t xml:space="preserve">abbinamenti </t>
    </r>
    <r>
      <rPr>
        <sz val="8"/>
        <rFont val="Arial"/>
      </rPr>
      <t>O bag - O bag mini - O city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</si>
  <si>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008 </t>
    </r>
    <r>
      <rPr>
        <sz val="8"/>
        <rFont val="Arial"/>
      </rPr>
      <t xml:space="preserve">col. </t>
    </r>
    <r>
      <rPr>
        <b/>
        <sz val="8"/>
        <rFont val="Arial"/>
      </rPr>
      <t xml:space="preserve">086 </t>
    </r>
    <r>
      <rPr>
        <sz val="8"/>
        <rFont val="Arial"/>
      </rPr>
      <t xml:space="preserve">col. </t>
    </r>
    <r>
      <rPr>
        <b/>
        <sz val="8"/>
        <rFont val="Arial"/>
      </rPr>
      <t>084</t>
    </r>
  </si>
  <si>
    <r>
      <rPr>
        <sz val="8"/>
        <rFont val="Arial"/>
      </rPr>
      <t xml:space="preserve">bianco </t>
    </r>
    <r>
      <rPr>
        <sz val="8"/>
        <rFont val="Arial"/>
      </rPr>
      <t xml:space="preserve">tortora </t>
    </r>
    <r>
      <rPr>
        <sz val="8"/>
        <rFont val="Arial"/>
      </rPr>
      <t>testa di moro</t>
    </r>
  </si>
  <si>
    <r>
      <rPr>
        <sz val="8"/>
        <rFont val="Arial"/>
      </rPr>
      <t xml:space="preserve">white </t>
    </r>
    <r>
      <rPr>
        <sz val="8"/>
        <rFont val="Arial"/>
      </rPr>
      <t xml:space="preserve">dove-grey </t>
    </r>
    <r>
      <rPr>
        <sz val="8"/>
        <rFont val="Arial"/>
      </rPr>
      <t>dark brown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</si>
  <si>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textured faux leather long </t>
    </r>
  </si>
  <si>
    <r>
      <rPr>
        <sz val="8"/>
        <rFont val="Arial"/>
      </rPr>
      <t>handle</t>
    </r>
  </si>
  <si>
    <r>
      <rPr>
        <b/>
        <sz val="8"/>
        <rFont val="Arial"/>
      </rPr>
      <t xml:space="preserve">material </t>
    </r>
    <r>
      <rPr>
        <sz val="8"/>
        <rFont val="Arial"/>
      </rPr>
      <t>faux leather</t>
    </r>
  </si>
  <si>
    <r>
      <rPr>
        <b/>
        <sz val="8"/>
        <rFont val="Arial"/>
      </rPr>
      <t xml:space="preserve">components </t>
    </r>
    <r>
      <rPr>
        <sz val="8"/>
        <rFont val="Arial"/>
      </rPr>
      <t>O bag - O bag mini - O city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</si>
  <si>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</si>
  <si>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</si>
  <si>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</si>
  <si>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b/>
        <sz val="7"/>
        <rFont val="Century Gothic"/>
      </rPr>
      <t xml:space="preserve">16.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</si>
  <si>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pelle </t>
    </r>
    <r>
      <rPr>
        <sz val="11.5"/>
        <rFont val="Century Gothic"/>
      </rPr>
      <t>.manico lungo long handle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</si>
  <si>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</si>
  <si>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</si>
  <si>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</si>
  <si>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8"/>
        <rFont val="Arial"/>
      </rPr>
      <t xml:space="preserve">col. </t>
    </r>
    <r>
      <rPr>
        <b/>
        <sz val="8"/>
        <rFont val="Arial"/>
      </rPr>
      <t>084</t>
    </r>
  </si>
  <si>
    <r>
      <rPr>
        <sz val="8"/>
        <rFont val="Arial"/>
      </rPr>
      <t>testa di moro</t>
    </r>
  </si>
  <si>
    <r>
      <rPr>
        <sz val="8"/>
        <rFont val="Arial"/>
      </rPr>
      <t>dark brown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</si>
  <si>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</si>
  <si>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</si>
  <si>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</si>
  <si>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10"/>
        <rFont val="Arial"/>
      </rPr>
      <t xml:space="preserve">code </t>
    </r>
    <r>
      <rPr>
        <b/>
        <sz val="10"/>
        <rFont val="Arial"/>
      </rPr>
      <t>HLESG000 PES00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</si>
  <si>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manico lungo pelle </t>
    </r>
  </si>
  <si>
    <r>
      <rPr>
        <b/>
        <sz val="8"/>
        <rFont val="Arial"/>
      </rPr>
      <t xml:space="preserve">materiale </t>
    </r>
    <r>
      <rPr>
        <sz val="8"/>
        <rFont val="Arial"/>
      </rPr>
      <t>pelle</t>
    </r>
  </si>
  <si>
    <r>
      <rPr>
        <b/>
        <sz val="8"/>
        <rFont val="Arial"/>
      </rPr>
      <t xml:space="preserve">abbinamenti </t>
    </r>
    <r>
      <rPr>
        <sz val="8"/>
        <rFont val="Arial"/>
      </rPr>
      <t>O bag - O bag mini - O city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</si>
  <si>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leather long handle </t>
    </r>
  </si>
  <si>
    <r>
      <rPr>
        <b/>
        <sz val="8"/>
        <rFont val="Arial"/>
      </rPr>
      <t xml:space="preserve">material </t>
    </r>
    <r>
      <rPr>
        <sz val="8"/>
        <rFont val="Arial"/>
      </rPr>
      <t>leather</t>
    </r>
  </si>
  <si>
    <r>
      <rPr>
        <b/>
        <sz val="8"/>
        <rFont val="Arial"/>
      </rPr>
      <t xml:space="preserve">components </t>
    </r>
    <r>
      <rPr>
        <sz val="8"/>
        <rFont val="Arial"/>
      </rPr>
      <t>O bag - O bag mini - O city</t>
    </r>
  </si>
  <si>
    <r>
      <rPr>
        <sz val="15.5"/>
        <rFont val="Century Gothic"/>
      </rPr>
      <t xml:space="preserve">corda </t>
    </r>
    <r>
      <rPr>
        <sz val="11.5"/>
        <rFont val="Century Gothic"/>
      </rPr>
      <t>.manico lungo long handle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</si>
  <si>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</si>
  <si>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</si>
  <si>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</si>
  <si>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8"/>
        <rFont val="Arial"/>
      </rPr>
      <t xml:space="preserve">col. </t>
    </r>
    <r>
      <rPr>
        <b/>
        <sz val="8"/>
        <rFont val="Arial"/>
      </rPr>
      <t>009</t>
    </r>
  </si>
  <si>
    <r>
      <rPr>
        <sz val="8"/>
        <rFont val="Arial"/>
      </rPr>
      <t>blu</t>
    </r>
  </si>
  <si>
    <r>
      <rPr>
        <sz val="8"/>
        <rFont val="Arial"/>
      </rPr>
      <t>blue</t>
    </r>
  </si>
  <si>
    <r>
      <rPr>
        <sz val="10"/>
        <rFont val="Arial"/>
      </rPr>
      <t xml:space="preserve">code </t>
    </r>
    <r>
      <rPr>
        <b/>
        <sz val="10"/>
        <rFont val="Arial"/>
      </rPr>
      <t>HLESG000 ROS00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</si>
  <si>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manico lungo corda </t>
    </r>
  </si>
  <si>
    <r>
      <rPr>
        <b/>
        <sz val="8"/>
        <rFont val="Arial"/>
      </rPr>
      <t xml:space="preserve">materiale </t>
    </r>
    <r>
      <rPr>
        <sz val="8"/>
        <rFont val="Arial"/>
      </rPr>
      <t>corda</t>
    </r>
  </si>
  <si>
    <r>
      <rPr>
        <b/>
        <sz val="8"/>
        <rFont val="Arial"/>
      </rPr>
      <t xml:space="preserve">abbinamenti </t>
    </r>
    <r>
      <rPr>
        <sz val="8"/>
        <rFont val="Arial"/>
      </rPr>
      <t>O bag - O bag mini - O city</t>
    </r>
  </si>
  <si>
    <r>
      <rPr>
        <b/>
        <sz val="8"/>
        <rFont val="Arial"/>
      </rPr>
      <t xml:space="preserve">description </t>
    </r>
    <r>
      <rPr>
        <sz val="8"/>
        <rFont val="Arial"/>
      </rPr>
      <t>rope long handle</t>
    </r>
  </si>
  <si>
    <r>
      <rPr>
        <b/>
        <sz val="8"/>
        <rFont val="Arial"/>
      </rPr>
      <t xml:space="preserve">material </t>
    </r>
    <r>
      <rPr>
        <sz val="8"/>
        <rFont val="Arial"/>
      </rPr>
      <t>rope</t>
    </r>
  </si>
  <si>
    <r>
      <rPr>
        <b/>
        <sz val="8"/>
        <rFont val="Arial"/>
      </rPr>
      <t xml:space="preserve">components </t>
    </r>
    <r>
      <rPr>
        <sz val="8"/>
        <rFont val="Arial"/>
      </rPr>
      <t>O bag - O bag mini - O city</t>
    </r>
  </si>
  <si>
    <r>
      <rPr>
        <sz val="8"/>
        <rFont val="Arial"/>
      </rPr>
      <t xml:space="preserve">col. </t>
    </r>
    <r>
      <rPr>
        <b/>
        <sz val="8"/>
        <rFont val="Arial"/>
      </rPr>
      <t>008</t>
    </r>
  </si>
  <si>
    <r>
      <rPr>
        <sz val="8"/>
        <rFont val="Arial"/>
      </rPr>
      <t>bianco</t>
    </r>
  </si>
  <si>
    <r>
      <rPr>
        <sz val="8"/>
        <rFont val="Arial"/>
      </rPr>
      <t>white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</si>
  <si>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</si>
  <si>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</si>
  <si>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</si>
  <si>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6.5"/>
        <rFont val="Century Gothic"/>
      </rPr>
      <t xml:space="preserve">manici e tracolle handles and shoulder straps </t>
    </r>
    <r>
      <rPr>
        <b/>
        <sz val="7"/>
        <rFont val="Century Gothic"/>
      </rPr>
      <t>17.</t>
    </r>
  </si>
  <si>
    <r>
      <rPr>
        <sz val="15.5"/>
        <rFont val="Century Gothic"/>
      </rPr>
      <t xml:space="preserve">extra slim </t>
    </r>
    <r>
      <rPr>
        <sz val="11.5"/>
        <rFont val="Century Gothic"/>
      </rPr>
      <t>.manico corto short handle</t>
    </r>
  </si>
  <si>
    <r>
      <rPr>
        <sz val="8"/>
        <rFont val="Arial"/>
      </rPr>
      <t xml:space="preserve">col. </t>
    </r>
    <r>
      <rPr>
        <b/>
        <sz val="8"/>
        <rFont val="Arial"/>
      </rPr>
      <t>008</t>
    </r>
  </si>
  <si>
    <r>
      <rPr>
        <sz val="8"/>
        <rFont val="Arial"/>
      </rPr>
      <t>bianco</t>
    </r>
  </si>
  <si>
    <r>
      <rPr>
        <sz val="8"/>
        <rFont val="Arial"/>
      </rPr>
      <t>white</t>
    </r>
  </si>
  <si>
    <r>
      <rPr>
        <sz val="8"/>
        <rFont val="Arial"/>
      </rPr>
      <t xml:space="preserve">col. </t>
    </r>
    <r>
      <rPr>
        <b/>
        <sz val="8"/>
        <rFont val="Arial"/>
      </rPr>
      <t>028</t>
    </r>
  </si>
  <si>
    <r>
      <rPr>
        <sz val="8"/>
        <rFont val="Arial"/>
      </rPr>
      <t>ecru</t>
    </r>
  </si>
  <si>
    <r>
      <rPr>
        <sz val="8"/>
        <rFont val="Arial"/>
      </rPr>
      <t>ecru</t>
    </r>
  </si>
  <si>
    <r>
      <rPr>
        <sz val="8"/>
        <rFont val="Arial"/>
      </rPr>
      <t xml:space="preserve">col. </t>
    </r>
    <r>
      <rPr>
        <b/>
        <sz val="8"/>
        <rFont val="Arial"/>
      </rPr>
      <t>009</t>
    </r>
  </si>
  <si>
    <r>
      <rPr>
        <sz val="8"/>
        <rFont val="Arial"/>
      </rPr>
      <t>blu</t>
    </r>
  </si>
  <si>
    <r>
      <rPr>
        <sz val="8"/>
        <rFont val="Arial"/>
      </rPr>
      <t>blue</t>
    </r>
  </si>
  <si>
    <r>
      <rPr>
        <sz val="10"/>
        <rFont val="Arial"/>
      </rPr>
      <t xml:space="preserve">code </t>
    </r>
    <r>
      <rPr>
        <b/>
        <sz val="9.5"/>
        <rFont val="Arial"/>
      </rPr>
      <t>HLESX800 ECS00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</si>
  <si>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manico extra slim goccia </t>
    </r>
  </si>
  <si>
    <r>
      <rPr>
        <sz val="8"/>
        <rFont val="Arial"/>
      </rPr>
      <t>corto ecopelle</t>
    </r>
  </si>
  <si>
    <r>
      <rPr>
        <b/>
        <sz val="8"/>
        <rFont val="Arial"/>
      </rPr>
      <t xml:space="preserve">materiale </t>
    </r>
    <r>
      <rPr>
        <sz val="8"/>
        <rFont val="Arial"/>
      </rPr>
      <t>ecopelle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</si>
  <si>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</si>
  <si>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</si>
  <si>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084 </t>
    </r>
    <r>
      <rPr>
        <sz val="8"/>
        <rFont val="Arial"/>
      </rPr>
      <t xml:space="preserve">col. </t>
    </r>
    <r>
      <rPr>
        <b/>
        <sz val="8"/>
        <rFont val="Arial"/>
      </rPr>
      <t xml:space="preserve">039 </t>
    </r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</si>
  <si>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 xml:space="preserve">testa di moro </t>
    </r>
    <r>
      <rPr>
        <sz val="8"/>
        <rFont val="Arial"/>
      </rPr>
      <t xml:space="preserve">grigio </t>
    </r>
    <r>
      <rPr>
        <sz val="8"/>
        <rFont val="Arial"/>
      </rPr>
      <t>nero</t>
    </r>
  </si>
  <si>
    <r>
      <rPr>
        <sz val="8"/>
        <rFont val="Arial"/>
      </rPr>
      <t xml:space="preserve">dark brown </t>
    </r>
    <r>
      <rPr>
        <sz val="8"/>
        <rFont val="Arial"/>
      </rPr>
      <t xml:space="preserve">grey </t>
    </r>
    <r>
      <rPr>
        <sz val="8"/>
        <rFont val="Arial"/>
      </rPr>
      <t>black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</si>
  <si>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faux leather extra slim short </t>
    </r>
  </si>
  <si>
    <r>
      <rPr>
        <sz val="8"/>
        <rFont val="Arial"/>
      </rPr>
      <t>tear drop handle</t>
    </r>
  </si>
  <si>
    <r>
      <rPr>
        <b/>
        <sz val="8"/>
        <rFont val="Arial"/>
      </rPr>
      <t xml:space="preserve">material </t>
    </r>
    <r>
      <rPr>
        <sz val="8"/>
        <rFont val="Arial"/>
      </rPr>
      <t>faux leather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</si>
  <si>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</si>
  <si>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</si>
  <si>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sz val="15.5"/>
        <rFont val="Century Gothic"/>
      </rPr>
      <t xml:space="preserve">martellato </t>
    </r>
    <r>
      <rPr>
        <sz val="11.5"/>
        <rFont val="Century Gothic"/>
      </rPr>
      <t>.manico corto short handle</t>
    </r>
  </si>
  <si>
    <r>
      <rPr>
        <sz val="8"/>
        <rFont val="Arial"/>
      </rPr>
      <t xml:space="preserve">col. </t>
    </r>
    <r>
      <rPr>
        <b/>
        <sz val="8"/>
        <rFont val="Arial"/>
      </rPr>
      <t>008</t>
    </r>
  </si>
  <si>
    <r>
      <rPr>
        <sz val="8"/>
        <rFont val="Arial"/>
      </rPr>
      <t>bianco</t>
    </r>
  </si>
  <si>
    <r>
      <rPr>
        <sz val="8"/>
        <rFont val="Arial"/>
      </rPr>
      <t>white</t>
    </r>
  </si>
  <si>
    <r>
      <rPr>
        <sz val="8"/>
        <rFont val="Arial"/>
      </rPr>
      <t xml:space="preserve">col. </t>
    </r>
    <r>
      <rPr>
        <b/>
        <sz val="8"/>
        <rFont val="Arial"/>
      </rPr>
      <t>086</t>
    </r>
  </si>
  <si>
    <r>
      <rPr>
        <sz val="8"/>
        <rFont val="Arial"/>
      </rPr>
      <t>tortora</t>
    </r>
  </si>
  <si>
    <r>
      <rPr>
        <sz val="8"/>
        <rFont val="Arial"/>
      </rPr>
      <t>dove-grey</t>
    </r>
  </si>
  <si>
    <r>
      <rPr>
        <sz val="8"/>
        <rFont val="Arial"/>
      </rPr>
      <t xml:space="preserve">col. </t>
    </r>
    <r>
      <rPr>
        <b/>
        <sz val="8"/>
        <rFont val="Arial"/>
      </rPr>
      <t>084</t>
    </r>
  </si>
  <si>
    <r>
      <rPr>
        <sz val="8"/>
        <rFont val="Arial"/>
      </rPr>
      <t>testa di moro</t>
    </r>
  </si>
  <si>
    <r>
      <rPr>
        <sz val="8"/>
        <rFont val="Arial"/>
      </rPr>
      <t>dark brown</t>
    </r>
  </si>
  <si>
    <r>
      <rPr>
        <sz val="10"/>
        <rFont val="Arial"/>
      </rPr>
      <t xml:space="preserve">code </t>
    </r>
    <r>
      <rPr>
        <b/>
        <sz val="9.5"/>
        <rFont val="Arial"/>
      </rPr>
      <t>HLESGC00 ECS01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</si>
  <si>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manico corto ecopelle </t>
    </r>
  </si>
  <si>
    <r>
      <rPr>
        <sz val="8"/>
        <rFont val="Arial"/>
      </rPr>
      <t>martellato</t>
    </r>
  </si>
  <si>
    <r>
      <rPr>
        <b/>
        <sz val="8"/>
        <rFont val="Arial"/>
      </rPr>
      <t xml:space="preserve">materiale </t>
    </r>
    <r>
      <rPr>
        <sz val="8"/>
        <rFont val="Arial"/>
      </rPr>
      <t>ecopelle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</si>
  <si>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</si>
  <si>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</si>
  <si>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textured faux leather short </t>
    </r>
  </si>
  <si>
    <r>
      <rPr>
        <sz val="8"/>
        <rFont val="Arial"/>
      </rPr>
      <t>handle</t>
    </r>
  </si>
  <si>
    <r>
      <rPr>
        <b/>
        <sz val="8"/>
        <rFont val="Arial"/>
      </rPr>
      <t xml:space="preserve">material </t>
    </r>
    <r>
      <rPr>
        <sz val="8"/>
        <rFont val="Arial"/>
      </rPr>
      <t>faux leather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</si>
  <si>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</si>
  <si>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</si>
  <si>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055 </t>
    </r>
  </si>
  <si>
    <r>
      <rPr>
        <sz val="8"/>
        <rFont val="Arial"/>
      </rPr>
      <t xml:space="preserve">nero </t>
    </r>
  </si>
  <si>
    <r>
      <rPr>
        <sz val="8"/>
        <rFont val="Arial"/>
      </rPr>
      <t>black</t>
    </r>
  </si>
  <si>
    <r>
      <rPr>
        <b/>
        <sz val="7"/>
        <rFont val="Century Gothic"/>
      </rPr>
      <t xml:space="preserve">18.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</si>
  <si>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pelle </t>
    </r>
    <r>
      <rPr>
        <sz val="11.5"/>
        <rFont val="Century Gothic"/>
      </rPr>
      <t>.manico corto short handle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</si>
  <si>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</si>
  <si>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</si>
  <si>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</si>
  <si>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8"/>
        <rFont val="Arial"/>
      </rPr>
      <t xml:space="preserve">col. </t>
    </r>
    <r>
      <rPr>
        <b/>
        <sz val="8"/>
        <rFont val="Arial"/>
      </rPr>
      <t>084</t>
    </r>
  </si>
  <si>
    <r>
      <rPr>
        <sz val="8"/>
        <rFont val="Arial"/>
      </rPr>
      <t>testa di moro</t>
    </r>
  </si>
  <si>
    <r>
      <rPr>
        <sz val="8"/>
        <rFont val="Arial"/>
      </rPr>
      <t>dark brown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</si>
  <si>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</si>
  <si>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</si>
  <si>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</si>
  <si>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10"/>
        <rFont val="Arial"/>
      </rPr>
      <t xml:space="preserve">code </t>
    </r>
    <r>
      <rPr>
        <b/>
        <sz val="9.5"/>
        <rFont val="Arial"/>
      </rPr>
      <t>HLESGC00 PES00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</si>
  <si>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manico corto pelle </t>
    </r>
  </si>
  <si>
    <r>
      <rPr>
        <b/>
        <sz val="8"/>
        <rFont val="Arial"/>
      </rPr>
      <t xml:space="preserve">materiale </t>
    </r>
    <r>
      <rPr>
        <sz val="8"/>
        <rFont val="Arial"/>
      </rPr>
      <t>pelle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</si>
  <si>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</si>
  <si>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</si>
  <si>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leather short handle </t>
    </r>
  </si>
  <si>
    <r>
      <rPr>
        <b/>
        <sz val="8"/>
        <rFont val="Arial"/>
      </rPr>
      <t xml:space="preserve">material </t>
    </r>
    <r>
      <rPr>
        <sz val="8"/>
        <rFont val="Arial"/>
      </rPr>
      <t>leather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</si>
  <si>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</si>
  <si>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</si>
  <si>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sz val="15.5"/>
        <rFont val="Century Gothic"/>
      </rPr>
      <t xml:space="preserve">corda </t>
    </r>
    <r>
      <rPr>
        <sz val="11.5"/>
        <rFont val="Century Gothic"/>
      </rPr>
      <t>.manico corto short handle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</si>
  <si>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</si>
  <si>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</si>
  <si>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</si>
  <si>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8"/>
        <rFont val="Arial"/>
      </rPr>
      <t xml:space="preserve">col. </t>
    </r>
    <r>
      <rPr>
        <b/>
        <sz val="8"/>
        <rFont val="Arial"/>
      </rPr>
      <t>008</t>
    </r>
  </si>
  <si>
    <r>
      <rPr>
        <sz val="8"/>
        <rFont val="Arial"/>
      </rPr>
      <t>bianco</t>
    </r>
  </si>
  <si>
    <r>
      <rPr>
        <sz val="8"/>
        <rFont val="Arial"/>
      </rPr>
      <t>white</t>
    </r>
  </si>
  <si>
    <r>
      <rPr>
        <sz val="8"/>
        <rFont val="Arial"/>
      </rPr>
      <t xml:space="preserve">col. </t>
    </r>
    <r>
      <rPr>
        <b/>
        <sz val="8"/>
        <rFont val="Arial"/>
      </rPr>
      <t>009</t>
    </r>
  </si>
  <si>
    <r>
      <rPr>
        <sz val="8"/>
        <rFont val="Arial"/>
      </rPr>
      <t>blu</t>
    </r>
  </si>
  <si>
    <r>
      <rPr>
        <sz val="8"/>
        <rFont val="Arial"/>
      </rPr>
      <t>blue</t>
    </r>
  </si>
  <si>
    <r>
      <rPr>
        <sz val="10"/>
        <rFont val="Arial"/>
      </rPr>
      <t xml:space="preserve">code </t>
    </r>
    <r>
      <rPr>
        <b/>
        <sz val="9.5"/>
        <rFont val="Arial"/>
      </rPr>
      <t>HLESGC00 ROS00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</si>
  <si>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manico corto corda </t>
    </r>
  </si>
  <si>
    <r>
      <rPr>
        <b/>
        <sz val="8"/>
        <rFont val="Arial"/>
      </rPr>
      <t xml:space="preserve">materiale </t>
    </r>
    <r>
      <rPr>
        <sz val="8"/>
        <rFont val="Arial"/>
      </rPr>
      <t>corda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</si>
  <si>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</si>
  <si>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</si>
  <si>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b/>
        <sz val="8"/>
        <rFont val="Arial"/>
      </rPr>
      <t xml:space="preserve">description </t>
    </r>
    <r>
      <rPr>
        <sz val="8"/>
        <rFont val="Arial"/>
      </rPr>
      <t>rope short handle</t>
    </r>
  </si>
  <si>
    <r>
      <rPr>
        <b/>
        <sz val="8"/>
        <rFont val="Arial"/>
      </rPr>
      <t xml:space="preserve">material </t>
    </r>
    <r>
      <rPr>
        <sz val="8"/>
        <rFont val="Arial"/>
      </rPr>
      <t>rope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</si>
  <si>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</si>
  <si>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</si>
  <si>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</si>
  <si>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</si>
  <si>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</si>
  <si>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6.5"/>
        <rFont val="Century Gothic"/>
      </rPr>
      <t xml:space="preserve">manici e tracolle handles and shoulder straps </t>
    </r>
    <r>
      <rPr>
        <b/>
        <sz val="7"/>
        <rFont val="Century Gothic"/>
      </rPr>
      <t>19.</t>
    </r>
  </si>
  <si>
    <r>
      <rPr>
        <sz val="15.5"/>
        <rFont val="Century Gothic"/>
      </rPr>
      <t xml:space="preserve">catena </t>
    </r>
    <r>
      <rPr>
        <sz val="11.5"/>
        <rFont val="Century Gothic"/>
      </rPr>
      <t>.tracolla shoulder strap O pocket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</si>
  <si>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</si>
  <si>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</t>
    </r>
  </si>
  <si>
    <r>
      <rPr>
        <sz val="7.5"/>
        <rFont val="Arial"/>
      </rPr>
      <t>black</t>
    </r>
  </si>
  <si>
    <r>
      <rPr>
        <sz val="10"/>
        <rFont val="Arial"/>
      </rPr>
      <t xml:space="preserve">code </t>
    </r>
    <r>
      <rPr>
        <b/>
        <sz val="10"/>
        <rFont val="Arial"/>
      </rPr>
      <t>SHOUC106 ECS00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</si>
  <si>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tracolla catena con fascia </t>
    </r>
  </si>
  <si>
    <r>
      <rPr>
        <sz val="7.5"/>
        <rFont val="Arial"/>
      </rPr>
      <t xml:space="preserve">lunga O pocket ecopelle 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</si>
  <si>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ecopelle + metallo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</si>
  <si>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pocket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</si>
  <si>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faux leather O pocket long </t>
    </r>
  </si>
  <si>
    <r>
      <rPr>
        <sz val="7.5"/>
        <rFont val="Arial"/>
      </rPr>
      <t xml:space="preserve">strip chain shoulder strap 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</si>
  <si>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faux leather + metal </t>
    </r>
  </si>
  <si>
    <r>
      <rPr>
        <b/>
        <sz val="8"/>
        <rFont val="Arial"/>
      </rPr>
      <t xml:space="preserve">components </t>
    </r>
    <r>
      <rPr>
        <sz val="7.5"/>
        <rFont val="Arial"/>
      </rPr>
      <t>O pocket</t>
    </r>
  </si>
  <si>
    <r>
      <rPr>
        <sz val="15.5"/>
        <rFont val="Century Gothic"/>
      </rPr>
      <t xml:space="preserve">catena </t>
    </r>
    <r>
      <rPr>
        <sz val="11.5"/>
        <rFont val="Century Gothic"/>
      </rPr>
      <t>.tracolla shoulder strap O pocket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</si>
  <si>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</si>
  <si>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vernice nero</t>
    </r>
  </si>
  <si>
    <r>
      <rPr>
        <sz val="7.5"/>
        <rFont val="Arial"/>
      </rPr>
      <t>patent black</t>
    </r>
  </si>
  <si>
    <r>
      <rPr>
        <sz val="10"/>
        <rFont val="Arial"/>
      </rPr>
      <t xml:space="preserve">code </t>
    </r>
    <r>
      <rPr>
        <b/>
        <sz val="10"/>
        <rFont val="Arial"/>
      </rPr>
      <t>SHOUC106 ECS08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</si>
  <si>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tracolla catena con fascia </t>
    </r>
  </si>
  <si>
    <r>
      <rPr>
        <sz val="7.5"/>
        <rFont val="Arial"/>
      </rPr>
      <t xml:space="preserve">lunga O pocket ecopelle 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</si>
  <si>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ecopelle + metallo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</si>
  <si>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pocket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</si>
  <si>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faux leather O pocket long </t>
    </r>
  </si>
  <si>
    <r>
      <rPr>
        <sz val="7.5"/>
        <rFont val="Arial"/>
      </rPr>
      <t xml:space="preserve">strip chain shoulder strap 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</si>
  <si>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faux leather + metal </t>
    </r>
  </si>
  <si>
    <r>
      <rPr>
        <b/>
        <sz val="8"/>
        <rFont val="Arial"/>
      </rPr>
      <t xml:space="preserve">components </t>
    </r>
    <r>
      <rPr>
        <sz val="7.5"/>
        <rFont val="Arial"/>
      </rPr>
      <t>O pocket</t>
    </r>
  </si>
  <si>
    <r>
      <rPr>
        <b/>
        <sz val="7"/>
        <rFont val="Century Gothic"/>
      </rPr>
      <t xml:space="preserve">20.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</si>
  <si>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catena </t>
    </r>
    <r>
      <rPr>
        <sz val="11.5"/>
        <rFont val="Century Gothic"/>
      </rPr>
      <t>.tracolla shoulder strap O pocket</t>
    </r>
  </si>
  <si>
    <r>
      <rPr>
        <sz val="8"/>
        <rFont val="Arial"/>
      </rPr>
      <t xml:space="preserve">col. </t>
    </r>
    <r>
      <rPr>
        <b/>
        <sz val="8"/>
        <rFont val="Arial"/>
      </rPr>
      <t>004</t>
    </r>
  </si>
  <si>
    <r>
      <rPr>
        <sz val="8"/>
        <rFont val="Arial"/>
      </rPr>
      <t>argento</t>
    </r>
  </si>
  <si>
    <r>
      <rPr>
        <sz val="8"/>
        <rFont val="Arial"/>
      </rPr>
      <t>silver</t>
    </r>
  </si>
  <si>
    <r>
      <rPr>
        <sz val="8"/>
        <rFont val="Arial"/>
      </rPr>
      <t xml:space="preserve">col. </t>
    </r>
    <r>
      <rPr>
        <b/>
        <sz val="8"/>
        <rFont val="Arial"/>
      </rPr>
      <t>061</t>
    </r>
  </si>
  <si>
    <r>
      <rPr>
        <sz val="8"/>
        <rFont val="Arial"/>
      </rPr>
      <t>oro</t>
    </r>
  </si>
  <si>
    <r>
      <rPr>
        <sz val="8"/>
        <rFont val="Arial"/>
      </rPr>
      <t>gold</t>
    </r>
  </si>
  <si>
    <r>
      <rPr>
        <sz val="8"/>
        <rFont val="Arial"/>
      </rPr>
      <t xml:space="preserve">col. </t>
    </r>
    <r>
      <rPr>
        <b/>
        <sz val="8"/>
        <rFont val="Arial"/>
      </rPr>
      <t>348</t>
    </r>
  </si>
  <si>
    <r>
      <rPr>
        <sz val="8"/>
        <rFont val="Arial"/>
      </rPr>
      <t>ottone invecchiato</t>
    </r>
  </si>
  <si>
    <r>
      <rPr>
        <sz val="8"/>
        <rFont val="Arial"/>
      </rPr>
      <t>aged brass</t>
    </r>
  </si>
  <si>
    <r>
      <rPr>
        <sz val="10"/>
        <rFont val="Arial"/>
      </rPr>
      <t xml:space="preserve">code </t>
    </r>
    <r>
      <rPr>
        <b/>
        <sz val="10"/>
        <rFont val="Arial"/>
      </rPr>
      <t>SHOUC006 MTS01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</si>
  <si>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tracolla catena lunga </t>
    </r>
  </si>
  <si>
    <r>
      <rPr>
        <sz val="8"/>
        <rFont val="Arial"/>
      </rPr>
      <t xml:space="preserve">O pocket metallo galvanizzato </t>
    </r>
  </si>
  <si>
    <r>
      <rPr>
        <b/>
        <sz val="8"/>
        <rFont val="Arial"/>
      </rPr>
      <t xml:space="preserve">materiale </t>
    </r>
    <r>
      <rPr>
        <sz val="8"/>
        <rFont val="Arial"/>
      </rPr>
      <t>metallo</t>
    </r>
  </si>
  <si>
    <r>
      <rPr>
        <b/>
        <sz val="8"/>
        <rFont val="Arial"/>
      </rPr>
      <t xml:space="preserve">abbinamenti </t>
    </r>
    <r>
      <rPr>
        <sz val="8"/>
        <rFont val="Arial"/>
      </rPr>
      <t>O pocket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</si>
  <si>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galvanized metal O pocket </t>
    </r>
  </si>
  <si>
    <r>
      <rPr>
        <sz val="8"/>
        <rFont val="Arial"/>
      </rPr>
      <t xml:space="preserve">chain long shoulder strap </t>
    </r>
  </si>
  <si>
    <r>
      <rPr>
        <b/>
        <sz val="8"/>
        <rFont val="Arial"/>
      </rPr>
      <t xml:space="preserve">material </t>
    </r>
    <r>
      <rPr>
        <sz val="8"/>
        <rFont val="Arial"/>
      </rPr>
      <t>metal</t>
    </r>
  </si>
  <si>
    <r>
      <rPr>
        <b/>
        <sz val="8"/>
        <rFont val="Arial"/>
      </rPr>
      <t xml:space="preserve">components </t>
    </r>
    <r>
      <rPr>
        <sz val="8"/>
        <rFont val="Arial"/>
      </rPr>
      <t>O pocket</t>
    </r>
  </si>
  <si>
    <r>
      <rPr>
        <sz val="15.5"/>
        <rFont val="Century Gothic"/>
      </rPr>
      <t xml:space="preserve">catena </t>
    </r>
    <r>
      <rPr>
        <sz val="11.5"/>
        <rFont val="Century Gothic"/>
      </rPr>
      <t>.tracolla shoulder strap</t>
    </r>
  </si>
  <si>
    <r>
      <rPr>
        <sz val="8"/>
        <rFont val="Arial"/>
      </rPr>
      <t xml:space="preserve">col. </t>
    </r>
    <r>
      <rPr>
        <b/>
        <sz val="8"/>
        <rFont val="Arial"/>
      </rPr>
      <t>004</t>
    </r>
  </si>
  <si>
    <r>
      <rPr>
        <sz val="8"/>
        <rFont val="Arial"/>
      </rPr>
      <t>argento</t>
    </r>
  </si>
  <si>
    <r>
      <rPr>
        <sz val="8"/>
        <rFont val="Arial"/>
      </rPr>
      <t>silver</t>
    </r>
  </si>
  <si>
    <r>
      <rPr>
        <sz val="10"/>
        <rFont val="Arial"/>
      </rPr>
      <t xml:space="preserve">code </t>
    </r>
    <r>
      <rPr>
        <b/>
        <sz val="10"/>
        <rFont val="Arial"/>
      </rPr>
      <t>SHOUC400 MTS01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</si>
  <si>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tracolla catena goccia forata </t>
    </r>
  </si>
  <si>
    <r>
      <rPr>
        <sz val="8"/>
        <rFont val="Arial"/>
      </rPr>
      <t>metallo galvanizzato</t>
    </r>
  </si>
  <si>
    <r>
      <rPr>
        <b/>
        <sz val="8"/>
        <rFont val="Arial"/>
      </rPr>
      <t xml:space="preserve">materiale </t>
    </r>
    <r>
      <rPr>
        <sz val="8"/>
        <rFont val="Arial"/>
      </rPr>
      <t>ecopelle + metallo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</si>
  <si>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</si>
  <si>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</si>
  <si>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galvanized metal chain </t>
    </r>
  </si>
  <si>
    <r>
      <rPr>
        <sz val="8"/>
        <rFont val="Arial"/>
      </rPr>
      <t xml:space="preserve">pierced tear drop shoulder strap 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</si>
  <si>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faux leather + metal 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</si>
  <si>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O bag - O bag mini - O city </t>
    </r>
  </si>
  <si>
    <r>
      <rPr>
        <sz val="8"/>
        <rFont val="Arial"/>
      </rPr>
      <t>- O bag ‘50</t>
    </r>
  </si>
  <si>
    <r>
      <rPr>
        <sz val="6.5"/>
        <rFont val="Century Gothic"/>
      </rPr>
      <t xml:space="preserve">manici e tracolle handles and shoulder straps </t>
    </r>
    <r>
      <rPr>
        <b/>
        <sz val="7"/>
        <rFont val="Century Gothic"/>
      </rPr>
      <t>21.</t>
    </r>
  </si>
  <si>
    <r>
      <rPr>
        <sz val="15.5"/>
        <rFont val="Century Gothic"/>
      </rPr>
      <t xml:space="preserve">ecopelle </t>
    </r>
    <r>
      <rPr>
        <sz val="11.5"/>
        <rFont val="Century Gothic"/>
      </rPr>
      <t>.tracolla shoulder strap O pocket</t>
    </r>
  </si>
  <si>
    <r>
      <rPr>
        <sz val="7.5"/>
        <rFont val="Arial"/>
      </rPr>
      <t xml:space="preserve">col. </t>
    </r>
    <r>
      <rPr>
        <b/>
        <sz val="8"/>
        <rFont val="Arial"/>
      </rPr>
      <t>008</t>
    </r>
  </si>
  <si>
    <r>
      <rPr>
        <sz val="7.5"/>
        <rFont val="Arial"/>
      </rPr>
      <t>bianco</t>
    </r>
  </si>
  <si>
    <r>
      <rPr>
        <sz val="7.5"/>
        <rFont val="Arial"/>
      </rPr>
      <t>white</t>
    </r>
  </si>
  <si>
    <r>
      <rPr>
        <sz val="10"/>
        <rFont val="Arial"/>
      </rPr>
      <t xml:space="preserve">code </t>
    </r>
    <r>
      <rPr>
        <b/>
        <sz val="10"/>
        <rFont val="Arial"/>
      </rPr>
      <t>SHOUG006 ECS00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</si>
  <si>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tracolla lunga O pocket </t>
    </r>
  </si>
  <si>
    <r>
      <rPr>
        <sz val="7.5"/>
        <rFont val="Arial"/>
      </rPr>
      <t>ecopelle</t>
    </r>
  </si>
  <si>
    <r>
      <rPr>
        <b/>
        <sz val="8"/>
        <rFont val="Arial"/>
      </rPr>
      <t xml:space="preserve">materiale </t>
    </r>
    <r>
      <rPr>
        <sz val="7.5"/>
        <rFont val="Arial"/>
      </rPr>
      <t>ecopelle</t>
    </r>
  </si>
  <si>
    <r>
      <rPr>
        <b/>
        <sz val="8"/>
        <rFont val="Arial"/>
      </rPr>
      <t xml:space="preserve">abbinamenti </t>
    </r>
    <r>
      <rPr>
        <sz val="7.5"/>
        <rFont val="Arial"/>
      </rPr>
      <t>O pocket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</si>
  <si>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faux leather O pocket long </t>
    </r>
  </si>
  <si>
    <r>
      <rPr>
        <sz val="7.5"/>
        <rFont val="Arial"/>
      </rPr>
      <t>shoulder strap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</si>
  <si>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faux leather </t>
    </r>
  </si>
  <si>
    <r>
      <rPr>
        <b/>
        <sz val="8"/>
        <rFont val="Arial"/>
      </rPr>
      <t xml:space="preserve">components </t>
    </r>
    <r>
      <rPr>
        <sz val="7.5"/>
        <rFont val="Arial"/>
      </rPr>
      <t>O pocket</t>
    </r>
  </si>
  <si>
    <r>
      <rPr>
        <sz val="15.5"/>
        <rFont val="Century Gothic"/>
      </rPr>
      <t xml:space="preserve">canvas </t>
    </r>
    <r>
      <rPr>
        <sz val="11.5"/>
        <rFont val="Century Gothic"/>
      </rPr>
      <t>.tracolla shoulder strap O pocket</t>
    </r>
  </si>
  <si>
    <r>
      <rPr>
        <sz val="7.5"/>
        <rFont val="Arial"/>
      </rPr>
      <t xml:space="preserve">col. </t>
    </r>
    <r>
      <rPr>
        <b/>
        <sz val="8"/>
        <rFont val="Arial"/>
      </rPr>
      <t xml:space="preserve">008 </t>
    </r>
    <r>
      <rPr>
        <sz val="7.5"/>
        <rFont val="Arial"/>
      </rPr>
      <t xml:space="preserve">col. </t>
    </r>
    <r>
      <rPr>
        <b/>
        <sz val="8"/>
        <rFont val="Arial"/>
      </rPr>
      <t xml:space="preserve">054 </t>
    </r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</si>
  <si>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 xml:space="preserve">bianco </t>
    </r>
    <r>
      <rPr>
        <sz val="7.5"/>
        <rFont val="Arial"/>
      </rPr>
      <t xml:space="preserve">naturale </t>
    </r>
    <r>
      <rPr>
        <sz val="7.5"/>
        <rFont val="Arial"/>
      </rPr>
      <t>nero</t>
    </r>
  </si>
  <si>
    <r>
      <rPr>
        <sz val="7.5"/>
        <rFont val="Arial"/>
      </rPr>
      <t xml:space="preserve">white </t>
    </r>
    <r>
      <rPr>
        <sz val="7.5"/>
        <rFont val="Arial"/>
      </rPr>
      <t xml:space="preserve">natural </t>
    </r>
    <r>
      <rPr>
        <sz val="7.5"/>
        <rFont val="Arial"/>
      </rPr>
      <t>black</t>
    </r>
  </si>
  <si>
    <r>
      <rPr>
        <sz val="10"/>
        <rFont val="Arial"/>
      </rPr>
      <t xml:space="preserve">code </t>
    </r>
    <r>
      <rPr>
        <b/>
        <sz val="10"/>
        <rFont val="Arial"/>
      </rPr>
      <t>SHOUG006 TES01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</si>
  <si>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tracolla lunga O pocket </t>
    </r>
  </si>
  <si>
    <r>
      <rPr>
        <sz val="7.5"/>
        <rFont val="Arial"/>
      </rPr>
      <t xml:space="preserve">tessuto canvas 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</si>
  <si>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tessuto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</si>
  <si>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pocket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</si>
  <si>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canvas fabric O pocket long </t>
    </r>
  </si>
  <si>
    <r>
      <rPr>
        <sz val="7.5"/>
        <rFont val="Arial"/>
      </rPr>
      <t xml:space="preserve">shoulder strap 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</si>
  <si>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fabric </t>
    </r>
  </si>
  <si>
    <r>
      <rPr>
        <b/>
        <sz val="8"/>
        <rFont val="Arial"/>
      </rPr>
      <t xml:space="preserve">components </t>
    </r>
    <r>
      <rPr>
        <sz val="7.5"/>
        <rFont val="Arial"/>
      </rPr>
      <t>O pocket</t>
    </r>
  </si>
  <si>
    <r>
      <rPr>
        <b/>
        <sz val="7"/>
        <rFont val="Century Gothic"/>
      </rPr>
      <t xml:space="preserve">22.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</si>
  <si>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martellato </t>
    </r>
    <r>
      <rPr>
        <sz val="11.5"/>
        <rFont val="Century Gothic"/>
      </rPr>
      <t>.tracolla shoulder strap</t>
    </r>
  </si>
  <si>
    <r>
      <rPr>
        <sz val="8"/>
        <rFont val="Arial"/>
      </rPr>
      <t xml:space="preserve">col. </t>
    </r>
    <r>
      <rPr>
        <b/>
        <sz val="8"/>
        <rFont val="Arial"/>
      </rPr>
      <t>008</t>
    </r>
  </si>
  <si>
    <r>
      <rPr>
        <sz val="8"/>
        <rFont val="Arial"/>
      </rPr>
      <t>bianco</t>
    </r>
  </si>
  <si>
    <r>
      <rPr>
        <sz val="8"/>
        <rFont val="Arial"/>
      </rPr>
      <t>white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</si>
  <si>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</si>
  <si>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</si>
  <si>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</si>
  <si>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8"/>
        <rFont val="Arial"/>
      </rPr>
      <t xml:space="preserve">col. </t>
    </r>
    <r>
      <rPr>
        <b/>
        <sz val="8"/>
        <rFont val="Arial"/>
      </rPr>
      <t>084</t>
    </r>
  </si>
  <si>
    <r>
      <rPr>
        <sz val="8"/>
        <rFont val="Arial"/>
      </rPr>
      <t>testa di moro</t>
    </r>
  </si>
  <si>
    <r>
      <rPr>
        <sz val="8"/>
        <rFont val="Arial"/>
      </rPr>
      <t>dark brown</t>
    </r>
  </si>
  <si>
    <r>
      <rPr>
        <sz val="10"/>
        <rFont val="Arial"/>
      </rPr>
      <t xml:space="preserve">code </t>
    </r>
    <r>
      <rPr>
        <b/>
        <sz val="10"/>
        <rFont val="Arial"/>
      </rPr>
      <t>SHOUG000 ECS01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</si>
  <si>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tracolla lunga ecopelle </t>
    </r>
  </si>
  <si>
    <r>
      <rPr>
        <sz val="8"/>
        <rFont val="Arial"/>
      </rPr>
      <t>martellato</t>
    </r>
  </si>
  <si>
    <r>
      <rPr>
        <b/>
        <sz val="8"/>
        <rFont val="Arial"/>
      </rPr>
      <t xml:space="preserve">materiale </t>
    </r>
    <r>
      <rPr>
        <sz val="8"/>
        <rFont val="Arial"/>
      </rPr>
      <t>ecopelle</t>
    </r>
  </si>
  <si>
    <r>
      <rPr>
        <b/>
        <sz val="8"/>
        <rFont val="Arial"/>
      </rPr>
      <t xml:space="preserve">abbinamenti </t>
    </r>
    <r>
      <rPr>
        <sz val="8"/>
        <rFont val="Arial"/>
      </rPr>
      <t>O bag - O bag mini - O chic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</si>
  <si>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textured faux leather long </t>
    </r>
  </si>
  <si>
    <r>
      <rPr>
        <sz val="8"/>
        <rFont val="Arial"/>
      </rPr>
      <t>shoulder strap</t>
    </r>
  </si>
  <si>
    <r>
      <rPr>
        <b/>
        <sz val="8"/>
        <rFont val="Arial"/>
      </rPr>
      <t xml:space="preserve">material </t>
    </r>
    <r>
      <rPr>
        <sz val="8"/>
        <rFont val="Arial"/>
      </rPr>
      <t>faux leather</t>
    </r>
  </si>
  <si>
    <r>
      <rPr>
        <b/>
        <sz val="8"/>
        <rFont val="Arial"/>
      </rPr>
      <t xml:space="preserve">components </t>
    </r>
    <r>
      <rPr>
        <sz val="8"/>
        <rFont val="Arial"/>
      </rPr>
      <t>O bag - O bag mini - O chic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</si>
  <si>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</si>
  <si>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</si>
  <si>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</si>
  <si>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15.5"/>
        <rFont val="Century Gothic"/>
      </rPr>
      <t xml:space="preserve">pelle </t>
    </r>
    <r>
      <rPr>
        <sz val="11.5"/>
        <rFont val="Century Gothic"/>
      </rPr>
      <t>.tracolla shoulder strap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</si>
  <si>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</si>
  <si>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</si>
  <si>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</si>
  <si>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8"/>
        <rFont val="Arial"/>
      </rPr>
      <t xml:space="preserve">col. </t>
    </r>
    <r>
      <rPr>
        <b/>
        <sz val="8"/>
        <rFont val="Arial"/>
      </rPr>
      <t>084</t>
    </r>
  </si>
  <si>
    <r>
      <rPr>
        <sz val="8"/>
        <rFont val="Arial"/>
      </rPr>
      <t>testa di moro</t>
    </r>
  </si>
  <si>
    <r>
      <rPr>
        <sz val="8"/>
        <rFont val="Arial"/>
      </rPr>
      <t>dark brown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</si>
  <si>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</si>
  <si>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</si>
  <si>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</si>
  <si>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10"/>
        <rFont val="Arial"/>
      </rPr>
      <t xml:space="preserve">code </t>
    </r>
    <r>
      <rPr>
        <b/>
        <sz val="10"/>
        <rFont val="Arial"/>
      </rPr>
      <t>SHOUG000 PES00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</si>
  <si>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tracolla lunga pelle </t>
    </r>
  </si>
  <si>
    <r>
      <rPr>
        <b/>
        <sz val="8"/>
        <rFont val="Arial"/>
      </rPr>
      <t xml:space="preserve">materiale </t>
    </r>
    <r>
      <rPr>
        <sz val="8"/>
        <rFont val="Arial"/>
      </rPr>
      <t>pelle</t>
    </r>
  </si>
  <si>
    <r>
      <rPr>
        <b/>
        <sz val="8"/>
        <rFont val="Arial"/>
      </rPr>
      <t xml:space="preserve">abbinamenti </t>
    </r>
    <r>
      <rPr>
        <sz val="8"/>
        <rFont val="Arial"/>
      </rPr>
      <t>O bag - O bag mini - O chic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</si>
  <si>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leather long shoulder strap </t>
    </r>
  </si>
  <si>
    <r>
      <rPr>
        <b/>
        <sz val="8"/>
        <rFont val="Arial"/>
      </rPr>
      <t xml:space="preserve">material </t>
    </r>
    <r>
      <rPr>
        <sz val="8"/>
        <rFont val="Arial"/>
      </rPr>
      <t>leather</t>
    </r>
  </si>
  <si>
    <r>
      <rPr>
        <b/>
        <sz val="8"/>
        <rFont val="Arial"/>
      </rPr>
      <t xml:space="preserve">components </t>
    </r>
    <r>
      <rPr>
        <sz val="8"/>
        <rFont val="Arial"/>
      </rPr>
      <t>O bag - O bag mini - O chic</t>
    </r>
  </si>
  <si>
    <r>
      <rPr>
        <sz val="6.5"/>
        <rFont val="Century Gothic"/>
      </rPr>
      <t xml:space="preserve">manici e tracolle handles and shoulder straps </t>
    </r>
    <r>
      <rPr>
        <b/>
        <sz val="7"/>
        <rFont val="Century Gothic"/>
      </rPr>
      <t>23.</t>
    </r>
  </si>
  <si>
    <r>
      <rPr>
        <sz val="15.5"/>
        <rFont val="Century Gothic"/>
      </rPr>
      <t xml:space="preserve">catena clip </t>
    </r>
    <r>
      <rPr>
        <sz val="11.5"/>
        <rFont val="Century Gothic"/>
      </rPr>
      <t>.tracolla shoulder strap O moon</t>
    </r>
  </si>
  <si>
    <r>
      <rPr>
        <sz val="8"/>
        <rFont val="Arial"/>
      </rPr>
      <t xml:space="preserve">col. </t>
    </r>
    <r>
      <rPr>
        <b/>
        <sz val="8"/>
        <rFont val="Arial"/>
      </rPr>
      <t>084</t>
    </r>
  </si>
  <si>
    <r>
      <rPr>
        <sz val="8"/>
        <rFont val="Arial"/>
      </rPr>
      <t>testa di moro</t>
    </r>
  </si>
  <si>
    <r>
      <rPr>
        <sz val="8"/>
        <rFont val="Arial"/>
      </rPr>
      <t>dark brown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</si>
  <si>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</si>
  <si>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</si>
  <si>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</si>
  <si>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</si>
  <si>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</si>
  <si>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</si>
  <si>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b/>
        <sz val="8"/>
        <rFont val="Arial"/>
      </rPr>
      <t>.crossing</t>
    </r>
  </si>
  <si>
    <r>
      <rPr>
        <sz val="10"/>
        <rFont val="Arial"/>
      </rPr>
      <t xml:space="preserve">code </t>
    </r>
    <r>
      <rPr>
        <b/>
        <sz val="10"/>
        <rFont val="Arial"/>
      </rPr>
      <t>SHOUC317 ECS00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</si>
  <si>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tracolla catena clip lunga O </t>
    </r>
  </si>
  <si>
    <r>
      <rPr>
        <sz val="8"/>
        <rFont val="Arial"/>
      </rPr>
      <t>moon ecopelle</t>
    </r>
  </si>
  <si>
    <r>
      <rPr>
        <b/>
        <sz val="8"/>
        <rFont val="Arial"/>
      </rPr>
      <t xml:space="preserve">materiale </t>
    </r>
    <r>
      <rPr>
        <sz val="8"/>
        <rFont val="Arial"/>
      </rPr>
      <t>ecopelle</t>
    </r>
  </si>
  <si>
    <r>
      <rPr>
        <b/>
        <sz val="8"/>
        <rFont val="Arial"/>
      </rPr>
      <t xml:space="preserve">abbinamenti </t>
    </r>
    <r>
      <rPr>
        <sz val="8"/>
        <rFont val="Arial"/>
      </rPr>
      <t>O moon</t>
    </r>
  </si>
  <si>
    <r>
      <rPr>
        <b/>
        <sz val="8"/>
        <rFont val="Arial"/>
      </rPr>
      <t>description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</si>
  <si>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faux leather </t>
    </r>
  </si>
  <si>
    <r>
      <rPr>
        <b/>
        <sz val="8"/>
        <rFont val="Arial"/>
      </rPr>
      <t xml:space="preserve">components </t>
    </r>
    <r>
      <rPr>
        <sz val="8"/>
        <rFont val="Arial"/>
      </rPr>
      <t>O moon</t>
    </r>
  </si>
  <si>
    <r>
      <rPr>
        <b/>
        <sz val="8"/>
        <rFont val="Arial"/>
      </rPr>
      <t xml:space="preserve">.crossing </t>
    </r>
    <r>
      <rPr>
        <b/>
        <sz val="8"/>
        <rFont val="Arial"/>
      </rPr>
      <t>.crossing</t>
    </r>
  </si>
  <si>
    <r>
      <rPr>
        <sz val="15.5"/>
        <rFont val="Century Gothic"/>
      </rPr>
      <t xml:space="preserve">ecopelle </t>
    </r>
    <r>
      <rPr>
        <sz val="11.5"/>
        <rFont val="Century Gothic"/>
      </rPr>
      <t>.goccia tear drop</t>
    </r>
  </si>
  <si>
    <r>
      <rPr>
        <sz val="8"/>
        <rFont val="Arial"/>
      </rPr>
      <t xml:space="preserve">col. </t>
    </r>
    <r>
      <rPr>
        <b/>
        <sz val="8"/>
        <rFont val="Arial"/>
      </rPr>
      <t>084</t>
    </r>
  </si>
  <si>
    <r>
      <rPr>
        <sz val="8"/>
        <rFont val="Arial"/>
      </rPr>
      <t xml:space="preserve">testa di moro + ottone </t>
    </r>
  </si>
  <si>
    <r>
      <rPr>
        <sz val="8"/>
        <rFont val="Arial"/>
      </rPr>
      <t>dark brown + aged brass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</si>
  <si>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</si>
  <si>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 + argento</t>
    </r>
  </si>
  <si>
    <r>
      <rPr>
        <sz val="8"/>
        <rFont val="Arial"/>
      </rPr>
      <t>black + silver</t>
    </r>
  </si>
  <si>
    <r>
      <rPr>
        <sz val="10"/>
        <rFont val="Arial"/>
      </rPr>
      <t xml:space="preserve">code </t>
    </r>
    <r>
      <rPr>
        <b/>
        <sz val="10"/>
        <rFont val="Arial"/>
      </rPr>
      <t>SHOUA203 ECS00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</si>
  <si>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accessorio goccia lunga </t>
    </r>
  </si>
  <si>
    <r>
      <rPr>
        <sz val="8"/>
        <rFont val="Arial"/>
      </rPr>
      <t>ecopelle</t>
    </r>
  </si>
  <si>
    <r>
      <rPr>
        <b/>
        <sz val="8"/>
        <rFont val="Arial"/>
      </rPr>
      <t xml:space="preserve">materiale </t>
    </r>
    <r>
      <rPr>
        <sz val="8"/>
        <rFont val="Arial"/>
      </rPr>
      <t>ecopelle + metallo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</si>
  <si>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O basket - O bag (x2) - O </t>
    </r>
  </si>
  <si>
    <r>
      <rPr>
        <sz val="8"/>
        <rFont val="Arial"/>
      </rPr>
      <t xml:space="preserve">bag mini (x2) - O chic (x2) - O bag ‘50 </t>
    </r>
  </si>
  <si>
    <r>
      <rPr>
        <sz val="8"/>
        <rFont val="Arial"/>
      </rPr>
      <t>(x2) - O city (x2)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</si>
  <si>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faux leather long tear drop </t>
    </r>
  </si>
  <si>
    <r>
      <rPr>
        <sz val="8"/>
        <rFont val="Arial"/>
      </rPr>
      <t>accessory</t>
    </r>
  </si>
  <si>
    <r>
      <rPr>
        <b/>
        <sz val="8"/>
        <rFont val="Arial"/>
      </rPr>
      <t xml:space="preserve">material </t>
    </r>
    <r>
      <rPr>
        <sz val="8"/>
        <rFont val="Arial"/>
      </rPr>
      <t>faux leather + metal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</si>
  <si>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O basket - O bag (x2) - O </t>
    </r>
  </si>
  <si>
    <r>
      <rPr>
        <sz val="8"/>
        <rFont val="Arial"/>
      </rPr>
      <t xml:space="preserve">bag mini (x2) - O chic (x2) - O bag ‘50 </t>
    </r>
  </si>
  <si>
    <r>
      <rPr>
        <sz val="8"/>
        <rFont val="Arial"/>
      </rPr>
      <t>(x2) - O city (x2)</t>
    </r>
  </si>
  <si>
    <r>
      <rPr>
        <b/>
        <sz val="7"/>
        <rFont val="Century Gothic"/>
      </rPr>
      <t xml:space="preserve">24.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</si>
  <si>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ecopelle vernice </t>
    </r>
    <r>
      <rPr>
        <sz val="11.5"/>
        <rFont val="Century Gothic"/>
      </rPr>
      <t>.goccia tear drop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</si>
  <si>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</si>
  <si>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vernice nero + oro</t>
    </r>
  </si>
  <si>
    <r>
      <rPr>
        <sz val="8"/>
        <rFont val="Arial"/>
      </rPr>
      <t>patent black + gold</t>
    </r>
  </si>
  <si>
    <r>
      <rPr>
        <sz val="10"/>
        <rFont val="Arial"/>
      </rPr>
      <t xml:space="preserve">code </t>
    </r>
    <r>
      <rPr>
        <b/>
        <sz val="9.5"/>
        <rFont val="Arial"/>
      </rPr>
      <t>SHOUA203 ECS08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</si>
  <si>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accessorio goccia ecopelle </t>
    </r>
  </si>
  <si>
    <r>
      <rPr>
        <sz val="8"/>
        <rFont val="Arial"/>
      </rPr>
      <t>vernice</t>
    </r>
  </si>
  <si>
    <r>
      <rPr>
        <b/>
        <sz val="8"/>
        <rFont val="Arial"/>
      </rPr>
      <t xml:space="preserve">materiale </t>
    </r>
    <r>
      <rPr>
        <sz val="8"/>
        <rFont val="Arial"/>
      </rPr>
      <t>ecopelle + metallo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</si>
  <si>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O basket - O bag (x2) - O </t>
    </r>
  </si>
  <si>
    <r>
      <rPr>
        <sz val="8"/>
        <rFont val="Arial"/>
      </rPr>
      <t xml:space="preserve">bag mini (x2) - O chic (x2) - O bag ‘50 </t>
    </r>
  </si>
  <si>
    <r>
      <rPr>
        <sz val="8"/>
        <rFont val="Arial"/>
      </rPr>
      <t>(x2) - O city (x2)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</si>
  <si>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patent faux leather tear drop </t>
    </r>
  </si>
  <si>
    <r>
      <rPr>
        <sz val="8"/>
        <rFont val="Arial"/>
      </rPr>
      <t>accessory</t>
    </r>
  </si>
  <si>
    <r>
      <rPr>
        <b/>
        <sz val="8"/>
        <rFont val="Arial"/>
      </rPr>
      <t xml:space="preserve">material </t>
    </r>
    <r>
      <rPr>
        <sz val="8"/>
        <rFont val="Arial"/>
      </rPr>
      <t>faux leather + metal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</si>
  <si>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O basket - O bag (x2) - O </t>
    </r>
  </si>
  <si>
    <r>
      <rPr>
        <sz val="8"/>
        <rFont val="Arial"/>
      </rPr>
      <t xml:space="preserve">bag mini (x2) - O chic (x2) - O bag ‘50 </t>
    </r>
  </si>
  <si>
    <r>
      <rPr>
        <sz val="8"/>
        <rFont val="Arial"/>
      </rPr>
      <t>(x2) - O city (x2)</t>
    </r>
  </si>
  <si>
    <r>
      <rPr>
        <sz val="6.5"/>
        <rFont val="Century Gothic"/>
      </rPr>
      <t xml:space="preserve">manici e tracolle handles and shoulder straps </t>
    </r>
    <r>
      <rPr>
        <b/>
        <sz val="7"/>
        <rFont val="Century Gothic"/>
      </rPr>
      <t>25.</t>
    </r>
  </si>
  <si>
    <r>
      <rPr>
        <sz val="15.5"/>
        <rFont val="Century Gothic"/>
      </rPr>
      <t xml:space="preserve">ecopelle vernice </t>
    </r>
    <r>
      <rPr>
        <sz val="11.5"/>
        <rFont val="Century Gothic"/>
      </rPr>
      <t>.clip clip O pocket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</si>
  <si>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</si>
  <si>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vernice nero + oro</t>
    </r>
  </si>
  <si>
    <r>
      <rPr>
        <sz val="7.5"/>
        <rFont val="Arial"/>
      </rPr>
      <t>patent black + gold</t>
    </r>
  </si>
  <si>
    <r>
      <rPr>
        <sz val="10"/>
        <rFont val="Arial"/>
      </rPr>
      <t xml:space="preserve">code </t>
    </r>
    <r>
      <rPr>
        <b/>
        <sz val="9.5"/>
        <rFont val="Arial"/>
      </rPr>
      <t>SHOUA306 ECS39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</si>
  <si>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accessorio clip ecopelle </t>
    </r>
  </si>
  <si>
    <r>
      <rPr>
        <sz val="7.5"/>
        <rFont val="Arial"/>
      </rPr>
      <t>vernice + oro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</si>
  <si>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ecopelle + metallo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</si>
  <si>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pocket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</si>
  <si>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patent + gold faux leather </t>
    </r>
  </si>
  <si>
    <r>
      <rPr>
        <sz val="7.5"/>
        <rFont val="Arial"/>
      </rPr>
      <t>clip accessory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</si>
  <si>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faux leather + metal </t>
    </r>
  </si>
  <si>
    <r>
      <rPr>
        <b/>
        <sz val="8"/>
        <rFont val="Arial"/>
      </rPr>
      <t xml:space="preserve">components </t>
    </r>
    <r>
      <rPr>
        <sz val="7.5"/>
        <rFont val="Arial"/>
      </rPr>
      <t>O pocket</t>
    </r>
  </si>
  <si>
    <r>
      <rPr>
        <sz val="15.5"/>
        <rFont val="Century Gothic"/>
      </rPr>
      <t xml:space="preserve">ecopelle opaca + oro </t>
    </r>
    <r>
      <rPr>
        <sz val="11.5"/>
        <rFont val="Century Gothic"/>
      </rPr>
      <t>.clip clip O pocket</t>
    </r>
  </si>
  <si>
    <r>
      <rPr>
        <sz val="7.5"/>
        <rFont val="Arial"/>
      </rPr>
      <t xml:space="preserve">col. </t>
    </r>
    <r>
      <rPr>
        <b/>
        <sz val="8"/>
        <rFont val="Arial"/>
      </rPr>
      <t>054</t>
    </r>
  </si>
  <si>
    <r>
      <rPr>
        <sz val="7.5"/>
        <rFont val="Arial"/>
      </rPr>
      <t>naturale + oro</t>
    </r>
  </si>
  <si>
    <r>
      <rPr>
        <sz val="7.5"/>
        <rFont val="Arial"/>
      </rPr>
      <t>natural + gold</t>
    </r>
  </si>
  <si>
    <r>
      <rPr>
        <sz val="10"/>
        <rFont val="Arial"/>
      </rPr>
      <t xml:space="preserve">code </t>
    </r>
    <r>
      <rPr>
        <b/>
        <sz val="9.5"/>
        <rFont val="Arial"/>
      </rPr>
      <t>SHOUA306 ECS40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</si>
  <si>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accessorio clip ecopelle </t>
    </r>
  </si>
  <si>
    <r>
      <rPr>
        <sz val="7.5"/>
        <rFont val="Arial"/>
      </rPr>
      <t>opaca + oro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</si>
  <si>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ecopelle + metallo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</si>
  <si>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pocket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</si>
  <si>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opaque + gold faux leather </t>
    </r>
  </si>
  <si>
    <r>
      <rPr>
        <sz val="7.5"/>
        <rFont val="Arial"/>
      </rPr>
      <t>clip accessory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</si>
  <si>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faux leather + metal </t>
    </r>
  </si>
  <si>
    <r>
      <rPr>
        <b/>
        <sz val="8"/>
        <rFont val="Arial"/>
      </rPr>
      <t xml:space="preserve">components </t>
    </r>
    <r>
      <rPr>
        <sz val="7.5"/>
        <rFont val="Arial"/>
      </rPr>
      <t>O pocket</t>
    </r>
  </si>
  <si>
    <r>
      <rPr>
        <b/>
        <sz val="7"/>
        <rFont val="Century Gothic"/>
      </rPr>
      <t xml:space="preserve">26.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</si>
  <si>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ecopelle opaca + ottone </t>
    </r>
    <r>
      <rPr>
        <sz val="11.5"/>
        <rFont val="Century Gothic"/>
      </rPr>
      <t>.clip clip O pocket</t>
    </r>
  </si>
  <si>
    <r>
      <rPr>
        <sz val="7.5"/>
        <rFont val="Arial"/>
      </rPr>
      <t xml:space="preserve">col. </t>
    </r>
    <r>
      <rPr>
        <b/>
        <sz val="8"/>
        <rFont val="Arial"/>
      </rPr>
      <t>084</t>
    </r>
  </si>
  <si>
    <r>
      <rPr>
        <sz val="7.5"/>
        <rFont val="Arial"/>
      </rPr>
      <t xml:space="preserve">testa di moro + ottone </t>
    </r>
  </si>
  <si>
    <r>
      <rPr>
        <sz val="7.5"/>
        <rFont val="Arial"/>
      </rPr>
      <t>dark brown + aged brass</t>
    </r>
  </si>
  <si>
    <r>
      <rPr>
        <sz val="10"/>
        <rFont val="Arial"/>
      </rPr>
      <t xml:space="preserve">code </t>
    </r>
    <r>
      <rPr>
        <b/>
        <sz val="9.5"/>
        <rFont val="Arial"/>
      </rPr>
      <t>SHOUA306 ECS41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</si>
  <si>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accessorio clip ecopelle </t>
    </r>
  </si>
  <si>
    <r>
      <rPr>
        <sz val="7.5"/>
        <rFont val="Arial"/>
      </rPr>
      <t>opaca + ottone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</si>
  <si>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ecopelle + metallo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</si>
  <si>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pocket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</si>
  <si>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opaque + aged brass faux </t>
    </r>
  </si>
  <si>
    <r>
      <rPr>
        <sz val="7.5"/>
        <rFont val="Arial"/>
      </rPr>
      <t xml:space="preserve">leather clip accessory 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</si>
  <si>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faux leather + metal </t>
    </r>
  </si>
  <si>
    <r>
      <rPr>
        <b/>
        <sz val="8"/>
        <rFont val="Arial"/>
      </rPr>
      <t xml:space="preserve">components </t>
    </r>
    <r>
      <rPr>
        <sz val="7.5"/>
        <rFont val="Arial"/>
      </rPr>
      <t>O pocket</t>
    </r>
  </si>
  <si>
    <r>
      <rPr>
        <sz val="15.5"/>
        <rFont val="Century Gothic"/>
      </rPr>
      <t xml:space="preserve">ecopelle opaca + argento </t>
    </r>
    <r>
      <rPr>
        <sz val="11.5"/>
        <rFont val="Century Gothic"/>
      </rPr>
      <t>.clip clip O pocket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</si>
  <si>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</si>
  <si>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 + argento</t>
    </r>
  </si>
  <si>
    <r>
      <rPr>
        <sz val="7.5"/>
        <rFont val="Arial"/>
      </rPr>
      <t>black + silver</t>
    </r>
  </si>
  <si>
    <r>
      <rPr>
        <sz val="10"/>
        <rFont val="Arial"/>
      </rPr>
      <t xml:space="preserve">code </t>
    </r>
    <r>
      <rPr>
        <b/>
        <sz val="9.5"/>
        <rFont val="Arial"/>
      </rPr>
      <t>SHOUA306 ECS42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</si>
  <si>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accessorio clip ecopelle </t>
    </r>
  </si>
  <si>
    <r>
      <rPr>
        <sz val="7.5"/>
        <rFont val="Arial"/>
      </rPr>
      <t>opaca + argento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</si>
  <si>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ecopelle + metallo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</si>
  <si>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pocket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</si>
  <si>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opaque + silver faux leather </t>
    </r>
  </si>
  <si>
    <r>
      <rPr>
        <sz val="7.5"/>
        <rFont val="Arial"/>
      </rPr>
      <t>clip accessory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</si>
  <si>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faux leather + metal </t>
    </r>
  </si>
  <si>
    <r>
      <rPr>
        <b/>
        <sz val="8"/>
        <rFont val="Arial"/>
      </rPr>
      <t xml:space="preserve">components </t>
    </r>
    <r>
      <rPr>
        <sz val="7.5"/>
        <rFont val="Arial"/>
      </rPr>
      <t>O pocket</t>
    </r>
  </si>
  <si>
    <r>
      <rPr>
        <sz val="6.5"/>
        <rFont val="Century Gothic"/>
      </rPr>
      <t xml:space="preserve">manici e tracolle handles and shoulder straps </t>
    </r>
    <r>
      <rPr>
        <b/>
        <sz val="7"/>
        <rFont val="Century Gothic"/>
      </rPr>
      <t>27.</t>
    </r>
  </si>
  <si>
    <r>
      <rPr>
        <sz val="15.5"/>
        <rFont val="Century Gothic"/>
      </rPr>
      <t xml:space="preserve">canvas </t>
    </r>
    <r>
      <rPr>
        <sz val="11.5"/>
        <rFont val="Century Gothic"/>
      </rPr>
      <t>.sacca interna inner bag O bag</t>
    </r>
  </si>
  <si>
    <r>
      <rPr>
        <sz val="8"/>
        <rFont val="Arial"/>
      </rPr>
      <t xml:space="preserve">col. </t>
    </r>
    <r>
      <rPr>
        <b/>
        <sz val="8"/>
        <rFont val="Arial"/>
      </rPr>
      <t>008</t>
    </r>
  </si>
  <si>
    <r>
      <rPr>
        <sz val="8"/>
        <rFont val="Arial"/>
      </rPr>
      <t>bianco</t>
    </r>
  </si>
  <si>
    <r>
      <rPr>
        <sz val="8"/>
        <rFont val="Arial"/>
      </rPr>
      <t>white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</si>
  <si>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</si>
  <si>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</si>
  <si>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</si>
  <si>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8"/>
        <rFont val="Arial"/>
      </rPr>
      <t xml:space="preserve">col. </t>
    </r>
    <r>
      <rPr>
        <b/>
        <sz val="8"/>
        <rFont val="Arial"/>
      </rPr>
      <t>009</t>
    </r>
  </si>
  <si>
    <r>
      <rPr>
        <sz val="8"/>
        <rFont val="Arial"/>
      </rPr>
      <t>blu</t>
    </r>
  </si>
  <si>
    <r>
      <rPr>
        <sz val="8"/>
        <rFont val="Arial"/>
      </rPr>
      <t>blue</t>
    </r>
  </si>
  <si>
    <r>
      <rPr>
        <sz val="10"/>
        <rFont val="Arial"/>
      </rPr>
      <t xml:space="preserve">code </t>
    </r>
    <r>
      <rPr>
        <b/>
        <sz val="9.5"/>
        <rFont val="Arial"/>
      </rPr>
      <t>OBAGS001 TES01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</si>
  <si>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sacca interna zip O bag </t>
    </r>
  </si>
  <si>
    <r>
      <rPr>
        <sz val="8"/>
        <rFont val="Arial"/>
      </rPr>
      <t xml:space="preserve">tessuto canvas </t>
    </r>
  </si>
  <si>
    <r>
      <rPr>
        <b/>
        <sz val="8"/>
        <rFont val="Arial"/>
      </rPr>
      <t xml:space="preserve">materiale </t>
    </r>
    <r>
      <rPr>
        <sz val="8"/>
        <rFont val="Arial"/>
      </rPr>
      <t xml:space="preserve">tessuto </t>
    </r>
  </si>
  <si>
    <r>
      <rPr>
        <b/>
        <sz val="8"/>
        <rFont val="Arial"/>
      </rPr>
      <t xml:space="preserve">abbinamenti </t>
    </r>
    <r>
      <rPr>
        <sz val="8"/>
        <rFont val="Arial"/>
      </rPr>
      <t>O bag</t>
    </r>
  </si>
  <si>
    <r>
      <rPr>
        <b/>
        <sz val="8"/>
        <rFont val="Arial"/>
      </rPr>
      <t xml:space="preserve">description </t>
    </r>
    <r>
      <rPr>
        <sz val="8"/>
        <rFont val="Arial"/>
      </rPr>
      <t>canvas fabric O bag inner zip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</si>
  <si>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fabric </t>
    </r>
    <r>
      <rPr>
        <sz val="8"/>
        <rFont val="Arial"/>
      </rPr>
      <t xml:space="preserve">nero </t>
    </r>
    <r>
      <rPr>
        <sz val="8"/>
        <rFont val="Arial"/>
      </rPr>
      <t>grigio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</si>
  <si>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O bag </t>
    </r>
    <r>
      <rPr>
        <sz val="8"/>
        <rFont val="Arial"/>
      </rPr>
      <t xml:space="preserve">black </t>
    </r>
    <r>
      <rPr>
        <sz val="8"/>
        <rFont val="Arial"/>
      </rPr>
      <t>grey</t>
    </r>
  </si>
  <si>
    <r>
      <rPr>
        <b/>
        <sz val="7"/>
        <rFont val="Century Gothic"/>
      </rPr>
      <t xml:space="preserve">32.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</si>
  <si>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canvas </t>
    </r>
    <r>
      <rPr>
        <sz val="11.5"/>
        <rFont val="Century Gothic"/>
      </rPr>
      <t>.sacca interna inner bag O bag mini</t>
    </r>
  </si>
  <si>
    <r>
      <rPr>
        <sz val="10"/>
        <rFont val="Arial"/>
      </rPr>
      <t xml:space="preserve">code </t>
    </r>
    <r>
      <rPr>
        <b/>
        <sz val="9.5"/>
        <rFont val="Arial"/>
      </rPr>
      <t>OBAGS002 TES01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</si>
  <si>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sacca interna zip O bag mini </t>
    </r>
  </si>
  <si>
    <r>
      <rPr>
        <sz val="8"/>
        <rFont val="Arial"/>
      </rPr>
      <t xml:space="preserve">tessuto canvas </t>
    </r>
  </si>
  <si>
    <r>
      <rPr>
        <b/>
        <sz val="8"/>
        <rFont val="Arial"/>
      </rPr>
      <t xml:space="preserve">materiale </t>
    </r>
    <r>
      <rPr>
        <sz val="8"/>
        <rFont val="Arial"/>
      </rPr>
      <t xml:space="preserve">tessuto </t>
    </r>
  </si>
  <si>
    <r>
      <rPr>
        <b/>
        <sz val="8"/>
        <rFont val="Arial"/>
      </rPr>
      <t xml:space="preserve">abbinamenti </t>
    </r>
    <r>
      <rPr>
        <sz val="8"/>
        <rFont val="Arial"/>
      </rPr>
      <t>O bag mini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</si>
  <si>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canvas fabric O bag mini </t>
    </r>
  </si>
  <si>
    <r>
      <rPr>
        <sz val="8"/>
        <rFont val="Arial"/>
      </rPr>
      <t xml:space="preserve">inner zip up bag 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</si>
  <si>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fabric </t>
    </r>
  </si>
  <si>
    <r>
      <rPr>
        <b/>
        <sz val="8"/>
        <rFont val="Arial"/>
      </rPr>
      <t xml:space="preserve">components </t>
    </r>
    <r>
      <rPr>
        <sz val="8"/>
        <rFont val="Arial"/>
      </rPr>
      <t>O bag mini</t>
    </r>
  </si>
  <si>
    <r>
      <rPr>
        <sz val="8"/>
        <rFont val="Arial"/>
      </rPr>
      <t xml:space="preserve">col. </t>
    </r>
    <r>
      <rPr>
        <b/>
        <sz val="8"/>
        <rFont val="Arial"/>
      </rPr>
      <t>008</t>
    </r>
  </si>
  <si>
    <r>
      <rPr>
        <sz val="8"/>
        <rFont val="Arial"/>
      </rPr>
      <t>bianco</t>
    </r>
  </si>
  <si>
    <r>
      <rPr>
        <sz val="8"/>
        <rFont val="Arial"/>
      </rPr>
      <t>white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</si>
  <si>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</si>
  <si>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</si>
  <si>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</si>
  <si>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</si>
  <si>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</si>
  <si>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</si>
  <si>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8"/>
        <rFont val="Arial"/>
      </rPr>
      <t xml:space="preserve">col. </t>
    </r>
    <r>
      <rPr>
        <b/>
        <sz val="8"/>
        <rFont val="Arial"/>
      </rPr>
      <t>009</t>
    </r>
  </si>
  <si>
    <r>
      <rPr>
        <sz val="8"/>
        <rFont val="Arial"/>
      </rPr>
      <t>blu</t>
    </r>
  </si>
  <si>
    <r>
      <rPr>
        <sz val="8"/>
        <rFont val="Arial"/>
      </rPr>
      <t>blue</t>
    </r>
  </si>
  <si>
    <r>
      <rPr>
        <sz val="6.5"/>
        <rFont val="Century Gothic"/>
      </rPr>
      <t xml:space="preserve">sacche interne inner bags </t>
    </r>
    <r>
      <rPr>
        <b/>
        <sz val="7.5"/>
        <rFont val="Century Gothic"/>
      </rPr>
      <t>33.</t>
    </r>
  </si>
  <si>
    <r>
      <rPr>
        <sz val="15.5"/>
        <rFont val="Century Gothic"/>
      </rPr>
      <t xml:space="preserve">cordura </t>
    </r>
    <r>
      <rPr>
        <sz val="11.5"/>
        <rFont val="Century Gothic"/>
      </rPr>
      <t>.sacca interna inner bag O moon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</si>
  <si>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</si>
  <si>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</t>
    </r>
  </si>
  <si>
    <r>
      <rPr>
        <sz val="7.5"/>
        <rFont val="Arial"/>
      </rPr>
      <t>black</t>
    </r>
  </si>
  <si>
    <r>
      <rPr>
        <sz val="7.5"/>
        <rFont val="Arial"/>
      </rPr>
      <t xml:space="preserve">col. </t>
    </r>
    <r>
      <rPr>
        <b/>
        <sz val="8"/>
        <rFont val="Arial"/>
      </rPr>
      <t>078</t>
    </r>
  </si>
  <si>
    <r>
      <rPr>
        <sz val="7.5"/>
        <rFont val="Arial"/>
      </rPr>
      <t>sabbia</t>
    </r>
  </si>
  <si>
    <r>
      <rPr>
        <sz val="7.5"/>
        <rFont val="Arial"/>
      </rPr>
      <t>sand</t>
    </r>
  </si>
  <si>
    <r>
      <rPr>
        <sz val="7.5"/>
        <rFont val="Arial"/>
      </rPr>
      <t xml:space="preserve">col. </t>
    </r>
    <r>
      <rPr>
        <b/>
        <sz val="8"/>
        <rFont val="Arial"/>
      </rPr>
      <t>008</t>
    </r>
  </si>
  <si>
    <r>
      <rPr>
        <sz val="7.5"/>
        <rFont val="Arial"/>
      </rPr>
      <t>bianco</t>
    </r>
  </si>
  <si>
    <r>
      <rPr>
        <sz val="7.5"/>
        <rFont val="Arial"/>
      </rPr>
      <t>white</t>
    </r>
  </si>
  <si>
    <r>
      <rPr>
        <sz val="10"/>
        <rFont val="Arial"/>
      </rPr>
      <t xml:space="preserve">code </t>
    </r>
    <r>
      <rPr>
        <b/>
        <sz val="9.5"/>
        <rFont val="Arial"/>
      </rPr>
      <t>OBAGS016 TES26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</si>
  <si>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sacca interna zip O moon </t>
    </r>
  </si>
  <si>
    <r>
      <rPr>
        <sz val="7.5"/>
        <rFont val="Arial"/>
      </rPr>
      <t xml:space="preserve">tessuto cordura 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</si>
  <si>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tessuto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</si>
  <si>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moon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</si>
  <si>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O moon inner zip up bag </t>
    </r>
  </si>
  <si>
    <r>
      <rPr>
        <sz val="7.5"/>
        <rFont val="Arial"/>
      </rPr>
      <t xml:space="preserve">cordura fabric 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</si>
  <si>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fabric </t>
    </r>
  </si>
  <si>
    <r>
      <rPr>
        <b/>
        <sz val="8"/>
        <rFont val="Arial"/>
      </rPr>
      <t xml:space="preserve">components </t>
    </r>
    <r>
      <rPr>
        <sz val="7.5"/>
        <rFont val="Arial"/>
      </rPr>
      <t>O moon</t>
    </r>
  </si>
  <si>
    <r>
      <rPr>
        <b/>
        <sz val="7"/>
        <rFont val="Century Gothic"/>
      </rPr>
      <t xml:space="preserve">34. O bag </t>
    </r>
    <r>
      <rPr>
        <sz val="7"/>
        <rFont val="Century Gothic"/>
      </rPr>
      <t>fall 2018 .continuativo carry over</t>
    </r>
  </si>
  <si>
    <r>
      <rPr>
        <sz val="10"/>
        <rFont val="Arial"/>
      </rPr>
      <t xml:space="preserve">code </t>
    </r>
    <r>
      <rPr>
        <b/>
        <sz val="9.5"/>
        <rFont val="Arial"/>
      </rPr>
      <t>OBAGS017 TES26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</si>
  <si>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sacca interna zip O moon </t>
    </r>
  </si>
  <si>
    <r>
      <rPr>
        <sz val="7.5"/>
        <rFont val="Arial"/>
      </rPr>
      <t xml:space="preserve">light tessuto cordura 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</si>
  <si>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tessuto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</si>
  <si>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moon light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</si>
  <si>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O moon light inner zip up bag </t>
    </r>
  </si>
  <si>
    <r>
      <rPr>
        <sz val="7.5"/>
        <rFont val="Arial"/>
      </rPr>
      <t xml:space="preserve">cordura fabric </t>
    </r>
  </si>
  <si>
    <r>
      <rPr>
        <b/>
        <sz val="8"/>
        <rFont val="Arial"/>
      </rPr>
      <t xml:space="preserve">material </t>
    </r>
    <r>
      <rPr>
        <sz val="7.5"/>
        <rFont val="Arial"/>
      </rPr>
      <t xml:space="preserve">fabric </t>
    </r>
  </si>
  <si>
    <r>
      <rPr>
        <b/>
        <sz val="8"/>
        <rFont val="Arial"/>
      </rPr>
      <t xml:space="preserve">components </t>
    </r>
    <r>
      <rPr>
        <sz val="7.5"/>
        <rFont val="Arial"/>
      </rPr>
      <t>O moon light</t>
    </r>
  </si>
  <si>
    <r>
      <rPr>
        <sz val="15.5"/>
        <rFont val="Century Gothic"/>
      </rPr>
      <t xml:space="preserve">cordura </t>
    </r>
    <r>
      <rPr>
        <sz val="11.5"/>
        <rFont val="Century Gothic"/>
      </rPr>
      <t>.sacca interna inner bag O moon light</t>
    </r>
  </si>
  <si>
    <r>
      <rPr>
        <sz val="7.5"/>
        <rFont val="Arial"/>
      </rPr>
      <t xml:space="preserve">col. </t>
    </r>
    <r>
      <rPr>
        <b/>
        <sz val="8"/>
        <rFont val="Arial"/>
      </rPr>
      <t xml:space="preserve">055 </t>
    </r>
    <r>
      <rPr>
        <sz val="7.5"/>
        <rFont val="Arial"/>
      </rPr>
      <t xml:space="preserve">col. </t>
    </r>
    <r>
      <rPr>
        <b/>
        <sz val="8"/>
        <rFont val="Arial"/>
      </rPr>
      <t xml:space="preserve">008 </t>
    </r>
    <r>
      <rPr>
        <sz val="7.5"/>
        <rFont val="Arial"/>
      </rPr>
      <t xml:space="preserve">col. </t>
    </r>
    <r>
      <rPr>
        <b/>
        <sz val="8"/>
        <rFont val="Arial"/>
      </rPr>
      <t>078</t>
    </r>
  </si>
  <si>
    <r>
      <rPr>
        <sz val="7.5"/>
        <rFont val="Arial"/>
      </rPr>
      <t xml:space="preserve">nero </t>
    </r>
    <r>
      <rPr>
        <sz val="7.5"/>
        <rFont val="Arial"/>
      </rPr>
      <t xml:space="preserve">bianco </t>
    </r>
    <r>
      <rPr>
        <sz val="7.5"/>
        <rFont val="Arial"/>
      </rPr>
      <t>sabbia</t>
    </r>
  </si>
  <si>
    <r>
      <rPr>
        <sz val="7.5"/>
        <rFont val="Arial"/>
      </rPr>
      <t xml:space="preserve">black </t>
    </r>
    <r>
      <rPr>
        <sz val="7.5"/>
        <rFont val="Arial"/>
      </rPr>
      <t xml:space="preserve">white </t>
    </r>
    <r>
      <rPr>
        <sz val="7.5"/>
        <rFont val="Arial"/>
      </rPr>
      <t>sand</t>
    </r>
  </si>
  <si>
    <r>
      <rPr>
        <sz val="6.5"/>
        <rFont val="Century Gothic"/>
      </rPr>
      <t xml:space="preserve">sacche interne inner bags </t>
    </r>
    <r>
      <rPr>
        <b/>
        <sz val="7"/>
        <rFont val="Century Gothic"/>
      </rPr>
      <t>35.</t>
    </r>
  </si>
  <si>
    <r>
      <rPr>
        <sz val="15.5"/>
        <rFont val="Century Gothic"/>
      </rPr>
      <t xml:space="preserve">canvas </t>
    </r>
    <r>
      <rPr>
        <sz val="11.5"/>
        <rFont val="Century Gothic"/>
      </rPr>
      <t>.sacca interna inner bag O swing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</si>
  <si>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</si>
  <si>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</si>
  <si>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</si>
  <si>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8"/>
        <rFont val="Arial"/>
      </rPr>
      <t xml:space="preserve">col. </t>
    </r>
    <r>
      <rPr>
        <b/>
        <sz val="8"/>
        <rFont val="Arial"/>
      </rPr>
      <t>054</t>
    </r>
  </si>
  <si>
    <r>
      <rPr>
        <sz val="8"/>
        <rFont val="Arial"/>
      </rPr>
      <t>naturale</t>
    </r>
  </si>
  <si>
    <r>
      <rPr>
        <sz val="8"/>
        <rFont val="Arial"/>
      </rPr>
      <t>natural</t>
    </r>
  </si>
  <si>
    <r>
      <rPr>
        <sz val="10"/>
        <rFont val="Arial"/>
      </rPr>
      <t xml:space="preserve">code </t>
    </r>
    <r>
      <rPr>
        <b/>
        <sz val="9.5"/>
        <rFont val="Arial"/>
      </rPr>
      <t>OBAGS121 TES01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</si>
  <si>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sacca interna coulisse O </t>
    </r>
  </si>
  <si>
    <r>
      <rPr>
        <sz val="8"/>
        <rFont val="Arial"/>
      </rPr>
      <t xml:space="preserve">swing tessuto canvas </t>
    </r>
  </si>
  <si>
    <r>
      <rPr>
        <b/>
        <sz val="8"/>
        <rFont val="Arial"/>
      </rPr>
      <t xml:space="preserve">materiale </t>
    </r>
    <r>
      <rPr>
        <sz val="8"/>
        <rFont val="Arial"/>
      </rPr>
      <t>tessuto</t>
    </r>
  </si>
  <si>
    <r>
      <rPr>
        <b/>
        <sz val="8"/>
        <rFont val="Arial"/>
      </rPr>
      <t xml:space="preserve">abbinamenti </t>
    </r>
    <r>
      <rPr>
        <sz val="8"/>
        <rFont val="Arial"/>
      </rPr>
      <t>O swing</t>
    </r>
  </si>
  <si>
    <r>
      <rPr>
        <b/>
        <sz val="8"/>
        <rFont val="Arial"/>
      </rPr>
      <t>description</t>
    </r>
  </si>
  <si>
    <r>
      <rPr>
        <b/>
        <sz val="8"/>
        <rFont val="Arial"/>
      </rPr>
      <t xml:space="preserve">material </t>
    </r>
    <r>
      <rPr>
        <sz val="8"/>
        <rFont val="Arial"/>
      </rPr>
      <t>fabric</t>
    </r>
  </si>
  <si>
    <r>
      <rPr>
        <b/>
        <sz val="8"/>
        <rFont val="Arial"/>
      </rPr>
      <t xml:space="preserve">components </t>
    </r>
    <r>
      <rPr>
        <sz val="8"/>
        <rFont val="Arial"/>
      </rPr>
      <t>O swing</t>
    </r>
  </si>
  <si>
    <r>
      <rPr>
        <b/>
        <sz val="7"/>
        <rFont val="Century Gothic"/>
      </rPr>
      <t xml:space="preserve">36.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</si>
  <si>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cordura </t>
    </r>
    <r>
      <rPr>
        <sz val="11.5"/>
        <rFont val="Century Gothic"/>
      </rPr>
      <t>.sacca interna inner bag O bag beach mini</t>
    </r>
  </si>
  <si>
    <r>
      <rPr>
        <sz val="10"/>
        <rFont val="Arial"/>
      </rPr>
      <t xml:space="preserve">code </t>
    </r>
    <r>
      <rPr>
        <b/>
        <sz val="9.5"/>
        <rFont val="Arial"/>
      </rPr>
      <t>OBAGS018 TES26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</si>
  <si>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sacca interna zip O bag </t>
    </r>
  </si>
  <si>
    <r>
      <rPr>
        <sz val="7.5"/>
        <rFont val="Arial"/>
      </rPr>
      <t>beach mini tessuto cordura</t>
    </r>
  </si>
  <si>
    <r>
      <rPr>
        <b/>
        <sz val="8"/>
        <rFont val="Arial"/>
      </rPr>
      <t xml:space="preserve">materiale </t>
    </r>
    <r>
      <rPr>
        <sz val="7.5"/>
        <rFont val="Arial"/>
      </rPr>
      <t>tessuto</t>
    </r>
  </si>
  <si>
    <r>
      <rPr>
        <b/>
        <sz val="8"/>
        <rFont val="Arial"/>
      </rPr>
      <t xml:space="preserve">abbinamenti </t>
    </r>
    <r>
      <rPr>
        <sz val="7.5"/>
        <rFont val="Arial"/>
      </rPr>
      <t>O bag beach mini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</si>
  <si>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O bag beach mini inner zip </t>
    </r>
  </si>
  <si>
    <r>
      <rPr>
        <sz val="7.5"/>
        <rFont val="Arial"/>
      </rPr>
      <t>up bag cordura fabric</t>
    </r>
  </si>
  <si>
    <r>
      <rPr>
        <b/>
        <sz val="8"/>
        <rFont val="Arial"/>
      </rPr>
      <t xml:space="preserve">material </t>
    </r>
    <r>
      <rPr>
        <sz val="7.5"/>
        <rFont val="Arial"/>
      </rPr>
      <t>fabric</t>
    </r>
  </si>
  <si>
    <r>
      <rPr>
        <b/>
        <sz val="8"/>
        <rFont val="Arial"/>
      </rPr>
      <t xml:space="preserve">components </t>
    </r>
    <r>
      <rPr>
        <sz val="7.5"/>
        <rFont val="Arial"/>
      </rPr>
      <t>O bag beach mini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</si>
  <si>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</si>
  <si>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</t>
    </r>
  </si>
  <si>
    <r>
      <rPr>
        <sz val="7.5"/>
        <rFont val="Arial"/>
      </rPr>
      <t>black</t>
    </r>
  </si>
  <si>
    <r>
      <rPr>
        <sz val="7.5"/>
        <rFont val="Arial"/>
      </rPr>
      <t xml:space="preserve">col. </t>
    </r>
    <r>
      <rPr>
        <b/>
        <sz val="8"/>
        <rFont val="Arial"/>
      </rPr>
      <t>054</t>
    </r>
  </si>
  <si>
    <r>
      <rPr>
        <sz val="7.5"/>
        <rFont val="Arial"/>
      </rPr>
      <t>naturale</t>
    </r>
  </si>
  <si>
    <r>
      <rPr>
        <sz val="7.5"/>
        <rFont val="Arial"/>
      </rPr>
      <t>natural</t>
    </r>
  </si>
  <si>
    <r>
      <rPr>
        <sz val="7.5"/>
        <rFont val="Arial"/>
      </rPr>
      <t xml:space="preserve">col. </t>
    </r>
    <r>
      <rPr>
        <b/>
        <sz val="8"/>
        <rFont val="Arial"/>
      </rPr>
      <t>008</t>
    </r>
  </si>
  <si>
    <r>
      <rPr>
        <sz val="7.5"/>
        <rFont val="Arial"/>
      </rPr>
      <t>bianco</t>
    </r>
  </si>
  <si>
    <r>
      <rPr>
        <sz val="7.5"/>
        <rFont val="Arial"/>
      </rPr>
      <t>white</t>
    </r>
  </si>
  <si>
    <r>
      <rPr>
        <sz val="6.5"/>
        <rFont val="Century Gothic"/>
      </rPr>
      <t xml:space="preserve">sacche interne inner bags </t>
    </r>
    <r>
      <rPr>
        <b/>
        <sz val="7"/>
        <rFont val="Century Gothic"/>
      </rPr>
      <t>37.</t>
    </r>
  </si>
  <si>
    <r>
      <rPr>
        <sz val="15.5"/>
        <rFont val="Century Gothic"/>
      </rPr>
      <t xml:space="preserve">tessuto canvas </t>
    </r>
    <r>
      <rPr>
        <sz val="11.5"/>
        <rFont val="Century Gothic"/>
      </rPr>
      <t>.sacca interna inner bag O bag beach micro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</si>
  <si>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</si>
  <si>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</t>
    </r>
  </si>
  <si>
    <r>
      <rPr>
        <sz val="7.5"/>
        <rFont val="Arial"/>
      </rPr>
      <t>black</t>
    </r>
  </si>
  <si>
    <r>
      <rPr>
        <sz val="7.5"/>
        <rFont val="Arial"/>
      </rPr>
      <t xml:space="preserve">col. </t>
    </r>
    <r>
      <rPr>
        <b/>
        <sz val="8"/>
        <rFont val="Arial"/>
      </rPr>
      <t>054</t>
    </r>
  </si>
  <si>
    <r>
      <rPr>
        <sz val="7.5"/>
        <rFont val="Arial"/>
      </rPr>
      <t>naturale</t>
    </r>
  </si>
  <si>
    <r>
      <rPr>
        <sz val="7.5"/>
        <rFont val="Arial"/>
      </rPr>
      <t>natural</t>
    </r>
  </si>
  <si>
    <r>
      <rPr>
        <sz val="7.5"/>
        <rFont val="Arial"/>
      </rPr>
      <t xml:space="preserve">col. </t>
    </r>
    <r>
      <rPr>
        <b/>
        <sz val="8"/>
        <rFont val="Arial"/>
      </rPr>
      <t>008</t>
    </r>
  </si>
  <si>
    <r>
      <rPr>
        <sz val="7.5"/>
        <rFont val="Arial"/>
      </rPr>
      <t>bianco</t>
    </r>
  </si>
  <si>
    <r>
      <rPr>
        <sz val="7.5"/>
        <rFont val="Arial"/>
      </rPr>
      <t>white</t>
    </r>
  </si>
  <si>
    <r>
      <rPr>
        <sz val="10"/>
        <rFont val="Arial"/>
      </rPr>
      <t xml:space="preserve">code </t>
    </r>
    <r>
      <rPr>
        <b/>
        <sz val="9.5"/>
        <rFont val="Arial"/>
      </rPr>
      <t>OBAGS028 TES01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</si>
  <si>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sacca interna zip O bag </t>
    </r>
  </si>
  <si>
    <r>
      <rPr>
        <sz val="7.5"/>
        <rFont val="Arial"/>
      </rPr>
      <t>beach micro tessuto canvas</t>
    </r>
  </si>
  <si>
    <r>
      <rPr>
        <b/>
        <sz val="8"/>
        <rFont val="Arial"/>
      </rPr>
      <t xml:space="preserve">materiale </t>
    </r>
    <r>
      <rPr>
        <sz val="7.5"/>
        <rFont val="Arial"/>
      </rPr>
      <t>tessuto</t>
    </r>
  </si>
  <si>
    <r>
      <rPr>
        <b/>
        <sz val="8"/>
        <rFont val="Arial"/>
      </rPr>
      <t xml:space="preserve">abbinamenti </t>
    </r>
    <r>
      <rPr>
        <sz val="7.5"/>
        <rFont val="Arial"/>
      </rPr>
      <t>O bag beach mini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</si>
  <si>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canvas fabric O bag beach </t>
    </r>
  </si>
  <si>
    <r>
      <rPr>
        <sz val="7.5"/>
        <rFont val="Arial"/>
      </rPr>
      <t>micro inner zip up bag</t>
    </r>
  </si>
  <si>
    <r>
      <rPr>
        <b/>
        <sz val="8"/>
        <rFont val="Arial"/>
      </rPr>
      <t xml:space="preserve">material </t>
    </r>
    <r>
      <rPr>
        <sz val="7.5"/>
        <rFont val="Arial"/>
      </rPr>
      <t>fabric</t>
    </r>
  </si>
  <si>
    <r>
      <rPr>
        <b/>
        <sz val="8"/>
        <rFont val="Arial"/>
      </rPr>
      <t xml:space="preserve">components </t>
    </r>
    <r>
      <rPr>
        <sz val="7.5"/>
        <rFont val="Arial"/>
      </rPr>
      <t>O bag beach mini</t>
    </r>
  </si>
  <si>
    <r>
      <rPr>
        <b/>
        <sz val="7"/>
        <rFont val="Century Gothic"/>
      </rPr>
      <t xml:space="preserve">38.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</si>
  <si>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EVA compound </t>
    </r>
    <r>
      <rPr>
        <sz val="11.5"/>
        <rFont val="Century Gothic"/>
      </rPr>
      <t>.scocca body O square</t>
    </r>
  </si>
  <si>
    <r>
      <rPr>
        <sz val="10"/>
        <rFont val="Arial"/>
      </rPr>
      <t xml:space="preserve">code </t>
    </r>
    <r>
      <rPr>
        <b/>
        <sz val="9.5"/>
        <rFont val="Arial"/>
      </rPr>
      <t>OBAGB019 EVS00</t>
    </r>
  </si>
  <si>
    <r>
      <rPr>
        <b/>
        <sz val="8"/>
        <rFont val="Arial"/>
      </rPr>
      <t xml:space="preserve">descrizione </t>
    </r>
    <r>
      <rPr>
        <sz val="8"/>
        <rFont val="Arial"/>
      </rPr>
      <t>scocca O square</t>
    </r>
  </si>
  <si>
    <r>
      <rPr>
        <b/>
        <sz val="8"/>
        <rFont val="Arial"/>
      </rPr>
      <t xml:space="preserve">materiale </t>
    </r>
    <r>
      <rPr>
        <sz val="8"/>
        <rFont val="Arial"/>
      </rPr>
      <t>EVA compound</t>
    </r>
  </si>
  <si>
    <r>
      <rPr>
        <b/>
        <sz val="8"/>
        <rFont val="Arial"/>
      </rPr>
      <t xml:space="preserve">abbinamenti </t>
    </r>
    <r>
      <rPr>
        <sz val="8"/>
        <rFont val="Arial"/>
      </rPr>
      <t xml:space="preserve">manici e spallacci - sacche </t>
    </r>
  </si>
  <si>
    <r>
      <rPr>
        <sz val="8"/>
        <rFont val="Arial"/>
      </rPr>
      <t>interne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</si>
  <si>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O square body 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</si>
  <si>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EVA compound </t>
    </r>
  </si>
  <si>
    <r>
      <rPr>
        <b/>
        <sz val="8"/>
        <rFont val="Arial"/>
      </rPr>
      <t xml:space="preserve">components </t>
    </r>
    <r>
      <rPr>
        <sz val="8"/>
        <rFont val="Arial"/>
      </rPr>
      <t xml:space="preserve">handles and shoulder </t>
    </r>
  </si>
  <si>
    <r>
      <rPr>
        <sz val="8"/>
        <rFont val="Arial"/>
      </rPr>
      <t>straps - inner bags</t>
    </r>
  </si>
  <si>
    <r>
      <rPr>
        <sz val="8"/>
        <rFont val="Arial"/>
      </rPr>
      <t xml:space="preserve">col. </t>
    </r>
    <r>
      <rPr>
        <b/>
        <sz val="8"/>
        <rFont val="Arial"/>
      </rPr>
      <t>371</t>
    </r>
  </si>
  <si>
    <r>
      <rPr>
        <sz val="8"/>
        <rFont val="Arial"/>
      </rPr>
      <t>latte</t>
    </r>
  </si>
  <si>
    <r>
      <rPr>
        <sz val="8"/>
        <rFont val="Arial"/>
      </rPr>
      <t>milk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</si>
  <si>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</si>
  <si>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</si>
  <si>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</si>
  <si>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8"/>
        <rFont val="Arial"/>
      </rPr>
      <t xml:space="preserve">col. </t>
    </r>
    <r>
      <rPr>
        <b/>
        <sz val="8"/>
        <rFont val="Arial"/>
      </rPr>
      <t>078</t>
    </r>
  </si>
  <si>
    <r>
      <rPr>
        <sz val="8"/>
        <rFont val="Arial"/>
      </rPr>
      <t>sabbia</t>
    </r>
  </si>
  <si>
    <r>
      <rPr>
        <sz val="8"/>
        <rFont val="Arial"/>
      </rPr>
      <t>sand</t>
    </r>
  </si>
  <si>
    <r>
      <rPr>
        <sz val="8"/>
        <rFont val="Arial"/>
      </rPr>
      <t xml:space="preserve">col. </t>
    </r>
    <r>
      <rPr>
        <b/>
        <sz val="8"/>
        <rFont val="Arial"/>
      </rPr>
      <t>017</t>
    </r>
  </si>
  <si>
    <r>
      <rPr>
        <sz val="8"/>
        <rFont val="Arial"/>
      </rPr>
      <t>blu navy</t>
    </r>
  </si>
  <si>
    <r>
      <rPr>
        <sz val="8"/>
        <rFont val="Arial"/>
      </rPr>
      <t>navy blue</t>
    </r>
  </si>
  <si>
    <r>
      <rPr>
        <sz val="15.5"/>
        <rFont val="Century Gothic"/>
      </rPr>
      <t xml:space="preserve">ecopelle </t>
    </r>
    <r>
      <rPr>
        <sz val="11.5"/>
        <rFont val="Century Gothic"/>
      </rPr>
      <t>.manici e tracolle handles and shoulder straps O square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</si>
  <si>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</si>
  <si>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</si>
  <si>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</si>
  <si>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8"/>
        <rFont val="Arial"/>
      </rPr>
      <t xml:space="preserve">col. </t>
    </r>
    <r>
      <rPr>
        <b/>
        <sz val="8"/>
        <rFont val="Arial"/>
      </rPr>
      <t>017</t>
    </r>
  </si>
  <si>
    <r>
      <rPr>
        <sz val="8"/>
        <rFont val="Arial"/>
      </rPr>
      <t>blu navy</t>
    </r>
  </si>
  <si>
    <r>
      <rPr>
        <sz val="8"/>
        <rFont val="Arial"/>
      </rPr>
      <t>navy blue</t>
    </r>
  </si>
  <si>
    <r>
      <rPr>
        <sz val="10"/>
        <rFont val="Arial"/>
      </rPr>
      <t xml:space="preserve">code </t>
    </r>
    <r>
      <rPr>
        <b/>
        <sz val="9.5"/>
        <rFont val="Arial"/>
      </rPr>
      <t>HLESZ817 ECS00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</si>
  <si>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manico + spallaccio goccia </t>
    </r>
  </si>
  <si>
    <r>
      <rPr>
        <sz val="8"/>
        <rFont val="Arial"/>
      </rPr>
      <t xml:space="preserve">corto O square ecopelle </t>
    </r>
  </si>
  <si>
    <r>
      <rPr>
        <b/>
        <sz val="8"/>
        <rFont val="Arial"/>
      </rPr>
      <t xml:space="preserve">materiale </t>
    </r>
    <r>
      <rPr>
        <sz val="8"/>
        <rFont val="Arial"/>
      </rPr>
      <t xml:space="preserve">ecopelle </t>
    </r>
  </si>
  <si>
    <r>
      <rPr>
        <b/>
        <sz val="8"/>
        <rFont val="Arial"/>
      </rPr>
      <t xml:space="preserve">abbinamenti </t>
    </r>
    <r>
      <rPr>
        <sz val="8"/>
        <rFont val="Arial"/>
      </rPr>
      <t>O square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</si>
  <si>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faux leather O square </t>
    </r>
  </si>
  <si>
    <r>
      <rPr>
        <sz val="8"/>
        <rFont val="Arial"/>
      </rPr>
      <t xml:space="preserve">handle+short tear drop shoulder strap </t>
    </r>
  </si>
  <si>
    <r>
      <rPr>
        <b/>
        <sz val="8"/>
        <rFont val="Arial"/>
      </rPr>
      <t xml:space="preserve">material </t>
    </r>
    <r>
      <rPr>
        <sz val="8"/>
        <rFont val="Arial"/>
      </rPr>
      <t xml:space="preserve">faux leather </t>
    </r>
  </si>
  <si>
    <r>
      <rPr>
        <b/>
        <sz val="8"/>
        <rFont val="Arial"/>
      </rPr>
      <t xml:space="preserve">components </t>
    </r>
    <r>
      <rPr>
        <sz val="8"/>
        <rFont val="Arial"/>
      </rPr>
      <t>O square</t>
    </r>
  </si>
  <si>
    <r>
      <rPr>
        <b/>
        <sz val="7"/>
        <rFont val="Century Gothic"/>
      </rPr>
      <t xml:space="preserve">42.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</si>
  <si>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canvas </t>
    </r>
    <r>
      <rPr>
        <sz val="11.5"/>
        <rFont val="Century Gothic"/>
      </rPr>
      <t>.sacca interna inner bag O square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</si>
  <si>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</si>
  <si>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</t>
    </r>
  </si>
  <si>
    <r>
      <rPr>
        <sz val="7.5"/>
        <rFont val="Arial"/>
      </rPr>
      <t>black</t>
    </r>
  </si>
  <si>
    <r>
      <rPr>
        <sz val="7.5"/>
        <rFont val="Arial"/>
      </rPr>
      <t xml:space="preserve">col. </t>
    </r>
    <r>
      <rPr>
        <b/>
        <sz val="8"/>
        <rFont val="Arial"/>
      </rPr>
      <t>054</t>
    </r>
  </si>
  <si>
    <r>
      <rPr>
        <sz val="7.5"/>
        <rFont val="Arial"/>
      </rPr>
      <t>naturale</t>
    </r>
  </si>
  <si>
    <r>
      <rPr>
        <sz val="7.5"/>
        <rFont val="Arial"/>
      </rPr>
      <t>natural</t>
    </r>
  </si>
  <si>
    <r>
      <rPr>
        <sz val="10"/>
        <rFont val="Arial"/>
      </rPr>
      <t xml:space="preserve">code </t>
    </r>
    <r>
      <rPr>
        <b/>
        <sz val="9.5"/>
        <rFont val="Arial"/>
      </rPr>
      <t>OBAGS019 TES01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</si>
  <si>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sacca interna zip O square </t>
    </r>
  </si>
  <si>
    <r>
      <rPr>
        <sz val="7.5"/>
        <rFont val="Arial"/>
      </rPr>
      <t xml:space="preserve">tessuto canvas </t>
    </r>
  </si>
  <si>
    <r>
      <rPr>
        <b/>
        <sz val="8"/>
        <rFont val="Arial"/>
      </rPr>
      <t xml:space="preserve">materiale </t>
    </r>
    <r>
      <rPr>
        <sz val="7.5"/>
        <rFont val="Arial"/>
      </rPr>
      <t xml:space="preserve">tessuto </t>
    </r>
  </si>
  <si>
    <r>
      <rPr>
        <b/>
        <sz val="8"/>
        <rFont val="Arial"/>
      </rPr>
      <t xml:space="preserve">abbinamenti </t>
    </r>
    <r>
      <rPr>
        <sz val="7.5"/>
        <rFont val="Arial"/>
      </rPr>
      <t>O square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</si>
  <si>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canvas fabric O square inner </t>
    </r>
  </si>
  <si>
    <r>
      <rPr>
        <sz val="7.5"/>
        <rFont val="Arial"/>
      </rPr>
      <t>zip up bag</t>
    </r>
  </si>
  <si>
    <r>
      <rPr>
        <b/>
        <sz val="8"/>
        <rFont val="Arial"/>
      </rPr>
      <t xml:space="preserve">material </t>
    </r>
    <r>
      <rPr>
        <sz val="7.5"/>
        <rFont val="Arial"/>
      </rPr>
      <t>fabric</t>
    </r>
  </si>
  <si>
    <r>
      <rPr>
        <b/>
        <sz val="8"/>
        <rFont val="Arial"/>
      </rPr>
      <t xml:space="preserve">components </t>
    </r>
    <r>
      <rPr>
        <sz val="7.5"/>
        <rFont val="Arial"/>
      </rPr>
      <t>O square</t>
    </r>
  </si>
  <si>
    <r>
      <rPr>
        <sz val="6.5"/>
        <rFont val="Century Gothic"/>
      </rPr>
      <t xml:space="preserve">zaini backpack </t>
    </r>
    <r>
      <rPr>
        <b/>
        <sz val="7"/>
        <rFont val="Century Gothic"/>
      </rPr>
      <t>43.</t>
    </r>
  </si>
  <si>
    <r>
      <rPr>
        <sz val="15.5"/>
        <rFont val="Century Gothic"/>
      </rPr>
      <t xml:space="preserve">tone on tone </t>
    </r>
    <r>
      <rPr>
        <sz val="11.5"/>
        <rFont val="Century Gothic"/>
      </rPr>
      <t>.meccanismo dial O clock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</si>
  <si>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059 </t>
    </r>
    <r>
      <rPr>
        <sz val="8"/>
        <rFont val="Arial"/>
      </rPr>
      <t xml:space="preserve">col. </t>
    </r>
    <r>
      <rPr>
        <b/>
        <sz val="8"/>
        <rFont val="Arial"/>
      </rPr>
      <t>086</t>
    </r>
  </si>
  <si>
    <r>
      <rPr>
        <sz val="8"/>
        <rFont val="Arial"/>
      </rPr>
      <t xml:space="preserve">oceano </t>
    </r>
    <r>
      <rPr>
        <sz val="8"/>
        <rFont val="Arial"/>
      </rPr>
      <t>tortora</t>
    </r>
  </si>
  <si>
    <r>
      <rPr>
        <sz val="8"/>
        <rFont val="Arial"/>
      </rPr>
      <t xml:space="preserve">ocean </t>
    </r>
    <r>
      <rPr>
        <sz val="8"/>
        <rFont val="Arial"/>
      </rPr>
      <t>dove-grey</t>
    </r>
  </si>
  <si>
    <r>
      <rPr>
        <sz val="10"/>
        <rFont val="Arial"/>
      </rPr>
      <t xml:space="preserve">code </t>
    </r>
    <r>
      <rPr>
        <b/>
        <sz val="9.5"/>
        <rFont val="Arial"/>
      </rPr>
      <t>OCLKD001 MES06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</si>
  <si>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O clock meccanismo tone </t>
    </r>
  </si>
  <si>
    <r>
      <rPr>
        <sz val="8"/>
        <rFont val="Arial"/>
      </rPr>
      <t>on tone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</si>
  <si>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</si>
  <si>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tone on tone O clock dial 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</si>
  <si>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strap</t>
    </r>
  </si>
  <si>
    <r>
      <rPr>
        <sz val="8"/>
        <rFont val="Arial"/>
      </rPr>
      <t xml:space="preserve">col. </t>
    </r>
    <r>
      <rPr>
        <b/>
        <sz val="8"/>
        <rFont val="Arial"/>
      </rPr>
      <t>008</t>
    </r>
  </si>
  <si>
    <r>
      <rPr>
        <sz val="8"/>
        <rFont val="Arial"/>
      </rPr>
      <t>bianco</t>
    </r>
  </si>
  <si>
    <r>
      <rPr>
        <sz val="8"/>
        <rFont val="Arial"/>
      </rPr>
      <t>white</t>
    </r>
  </si>
  <si>
    <r>
      <rPr>
        <sz val="8"/>
        <rFont val="Arial"/>
      </rPr>
      <t xml:space="preserve">col. </t>
    </r>
    <r>
      <rPr>
        <b/>
        <sz val="8"/>
        <rFont val="Arial"/>
      </rPr>
      <t>071</t>
    </r>
  </si>
  <si>
    <r>
      <rPr>
        <sz val="8"/>
        <rFont val="Arial"/>
      </rPr>
      <t>roccia</t>
    </r>
  </si>
  <si>
    <r>
      <rPr>
        <sz val="8"/>
        <rFont val="Arial"/>
      </rPr>
      <t>rock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</si>
  <si>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041 </t>
    </r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</si>
  <si>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 xml:space="preserve">grigio scuro </t>
    </r>
    <r>
      <rPr>
        <sz val="8"/>
        <rFont val="Arial"/>
      </rPr>
      <t>nero</t>
    </r>
  </si>
  <si>
    <r>
      <rPr>
        <sz val="8"/>
        <rFont val="Arial"/>
      </rPr>
      <t xml:space="preserve">dark grey </t>
    </r>
    <r>
      <rPr>
        <sz val="8"/>
        <rFont val="Arial"/>
      </rPr>
      <t>black</t>
    </r>
  </si>
  <si>
    <r>
      <rPr>
        <sz val="15.5"/>
        <rFont val="Century Gothic"/>
      </rPr>
      <t xml:space="preserve">mirror </t>
    </r>
    <r>
      <rPr>
        <sz val="11.5"/>
        <rFont val="Century Gothic"/>
      </rPr>
      <t>.meccanismo dial O clock</t>
    </r>
  </si>
  <si>
    <r>
      <rPr>
        <sz val="10"/>
        <rFont val="Arial"/>
      </rPr>
      <t xml:space="preserve">code </t>
    </r>
    <r>
      <rPr>
        <b/>
        <sz val="9.5"/>
        <rFont val="Arial"/>
      </rPr>
      <t>OCLKD001 MES03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</si>
  <si>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O clock meccanismo mirror 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</si>
  <si>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</si>
  <si>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mirror O clock dial 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</si>
  <si>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strap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</si>
  <si>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063 </t>
    </r>
    <r>
      <rPr>
        <sz val="8"/>
        <rFont val="Arial"/>
      </rPr>
      <t xml:space="preserve">col. </t>
    </r>
    <r>
      <rPr>
        <b/>
        <sz val="8"/>
        <rFont val="Arial"/>
      </rPr>
      <t xml:space="preserve">183 </t>
    </r>
    <r>
      <rPr>
        <sz val="8"/>
        <rFont val="Arial"/>
      </rPr>
      <t xml:space="preserve">col. </t>
    </r>
    <r>
      <rPr>
        <b/>
        <sz val="8"/>
        <rFont val="Arial"/>
      </rPr>
      <t>044</t>
    </r>
  </si>
  <si>
    <r>
      <rPr>
        <sz val="8"/>
        <rFont val="Arial"/>
      </rPr>
      <t xml:space="preserve">ottanio </t>
    </r>
    <r>
      <rPr>
        <sz val="8"/>
        <rFont val="Arial"/>
      </rPr>
      <t xml:space="preserve">viola </t>
    </r>
    <r>
      <rPr>
        <sz val="8"/>
        <rFont val="Arial"/>
      </rPr>
      <t>lime</t>
    </r>
  </si>
  <si>
    <r>
      <rPr>
        <sz val="8"/>
        <rFont val="Arial"/>
      </rPr>
      <t xml:space="preserve">teal </t>
    </r>
    <r>
      <rPr>
        <sz val="8"/>
        <rFont val="Arial"/>
      </rPr>
      <t xml:space="preserve">violet </t>
    </r>
    <r>
      <rPr>
        <sz val="8"/>
        <rFont val="Arial"/>
      </rPr>
      <t>lime</t>
    </r>
  </si>
  <si>
    <r>
      <rPr>
        <sz val="8"/>
        <rFont val="Arial"/>
      </rPr>
      <t xml:space="preserve">col. </t>
    </r>
    <r>
      <rPr>
        <b/>
        <sz val="8"/>
        <rFont val="Arial"/>
      </rPr>
      <t>004</t>
    </r>
  </si>
  <si>
    <r>
      <rPr>
        <sz val="8"/>
        <rFont val="Arial"/>
      </rPr>
      <t>argento</t>
    </r>
  </si>
  <si>
    <r>
      <rPr>
        <sz val="8"/>
        <rFont val="Arial"/>
      </rPr>
      <t>silver</t>
    </r>
  </si>
  <si>
    <r>
      <rPr>
        <b/>
        <sz val="7"/>
        <rFont val="Century Gothic"/>
      </rPr>
      <t xml:space="preserve">46. O bag </t>
    </r>
    <r>
      <rPr>
        <sz val="7"/>
        <rFont val="Century Gothic"/>
      </rPr>
      <t>fall 2018 .continuativo carry over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</si>
  <si>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004 </t>
    </r>
    <r>
      <rPr>
        <sz val="8"/>
        <rFont val="Arial"/>
      </rPr>
      <t xml:space="preserve">col. </t>
    </r>
    <r>
      <rPr>
        <b/>
        <sz val="8"/>
        <rFont val="Arial"/>
      </rPr>
      <t xml:space="preserve">020 </t>
    </r>
    <r>
      <rPr>
        <sz val="8"/>
        <rFont val="Arial"/>
      </rPr>
      <t xml:space="preserve">col. </t>
    </r>
    <r>
      <rPr>
        <b/>
        <sz val="8"/>
        <rFont val="Arial"/>
      </rPr>
      <t>061</t>
    </r>
  </si>
  <si>
    <r>
      <rPr>
        <sz val="8"/>
        <rFont val="Arial"/>
      </rPr>
      <t xml:space="preserve">argento </t>
    </r>
    <r>
      <rPr>
        <sz val="8"/>
        <rFont val="Arial"/>
      </rPr>
      <t xml:space="preserve">bronzo </t>
    </r>
    <r>
      <rPr>
        <sz val="8"/>
        <rFont val="Arial"/>
      </rPr>
      <t>oro</t>
    </r>
  </si>
  <si>
    <r>
      <rPr>
        <sz val="8"/>
        <rFont val="Arial"/>
      </rPr>
      <t xml:space="preserve">silver </t>
    </r>
    <r>
      <rPr>
        <sz val="8"/>
        <rFont val="Arial"/>
      </rPr>
      <t xml:space="preserve">bronze </t>
    </r>
    <r>
      <rPr>
        <sz val="8"/>
        <rFont val="Arial"/>
      </rPr>
      <t>gold</t>
    </r>
  </si>
  <si>
    <r>
      <rPr>
        <sz val="15.5"/>
        <rFont val="Century Gothic"/>
      </rPr>
      <t xml:space="preserve">soleil </t>
    </r>
    <r>
      <rPr>
        <sz val="11.5"/>
        <rFont val="Century Gothic"/>
      </rPr>
      <t>.meccanismo dial O clock</t>
    </r>
  </si>
  <si>
    <r>
      <rPr>
        <sz val="10"/>
        <rFont val="Arial"/>
      </rPr>
      <t xml:space="preserve">code </t>
    </r>
    <r>
      <rPr>
        <b/>
        <sz val="9.5"/>
        <rFont val="Arial"/>
      </rPr>
      <t>OCLKD001 MES04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</si>
  <si>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O clock meccanismo soleil 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</si>
  <si>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</si>
  <si>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soleil O clock dial 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</si>
  <si>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strap</t>
    </r>
  </si>
  <si>
    <r>
      <rPr>
        <sz val="15.5"/>
        <rFont val="Century Gothic"/>
      </rPr>
      <t xml:space="preserve">pavè </t>
    </r>
    <r>
      <rPr>
        <sz val="11.5"/>
        <rFont val="Century Gothic"/>
      </rPr>
      <t>.meccanismo dial O clock</t>
    </r>
  </si>
  <si>
    <r>
      <rPr>
        <sz val="8"/>
        <rFont val="Arial"/>
      </rPr>
      <t xml:space="preserve">col. </t>
    </r>
    <r>
      <rPr>
        <b/>
        <sz val="8"/>
        <rFont val="Arial"/>
      </rPr>
      <t>061</t>
    </r>
  </si>
  <si>
    <r>
      <rPr>
        <sz val="8"/>
        <rFont val="Arial"/>
      </rPr>
      <t>oro</t>
    </r>
  </si>
  <si>
    <r>
      <rPr>
        <sz val="8"/>
        <rFont val="Arial"/>
      </rPr>
      <t>gold</t>
    </r>
  </si>
  <si>
    <r>
      <rPr>
        <sz val="8"/>
        <rFont val="Arial"/>
      </rPr>
      <t xml:space="preserve">col. </t>
    </r>
    <r>
      <rPr>
        <b/>
        <sz val="8"/>
        <rFont val="Arial"/>
      </rPr>
      <t>004</t>
    </r>
  </si>
  <si>
    <r>
      <rPr>
        <sz val="8"/>
        <rFont val="Arial"/>
      </rPr>
      <t>argento</t>
    </r>
  </si>
  <si>
    <r>
      <rPr>
        <sz val="8"/>
        <rFont val="Arial"/>
      </rPr>
      <t>silver</t>
    </r>
  </si>
  <si>
    <r>
      <rPr>
        <sz val="10"/>
        <rFont val="Arial"/>
      </rPr>
      <t xml:space="preserve">code </t>
    </r>
    <r>
      <rPr>
        <b/>
        <sz val="9.5"/>
        <rFont val="Arial"/>
      </rPr>
      <t>OCLKD001 MES02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</si>
  <si>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O clock meccanismo pavé 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</si>
  <si>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</si>
  <si>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pavé O clock dial 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</si>
  <si>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strap</t>
    </r>
  </si>
  <si>
    <r>
      <rPr>
        <sz val="6.5"/>
        <rFont val="Century Gothic"/>
      </rPr>
      <t xml:space="preserve">orologi watches </t>
    </r>
    <r>
      <rPr>
        <b/>
        <sz val="7"/>
        <rFont val="Century Gothic"/>
      </rPr>
      <t>47.</t>
    </r>
  </si>
  <si>
    <r>
      <rPr>
        <sz val="15.5"/>
        <rFont val="Century Gothic"/>
      </rPr>
      <t xml:space="preserve">crystal </t>
    </r>
    <r>
      <rPr>
        <sz val="11.5"/>
        <rFont val="Century Gothic"/>
      </rPr>
      <t>.meccanismo dial O clock</t>
    </r>
  </si>
  <si>
    <r>
      <rPr>
        <sz val="10"/>
        <rFont val="Arial"/>
      </rPr>
      <t xml:space="preserve">code </t>
    </r>
    <r>
      <rPr>
        <b/>
        <sz val="9.5"/>
        <rFont val="Arial"/>
      </rPr>
      <t>OCLKD001 MES09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</si>
  <si>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O clock meccanismo crystal 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</si>
  <si>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</si>
  <si>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crystal O clock dial 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</si>
  <si>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strap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</si>
  <si>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186 </t>
    </r>
    <r>
      <rPr>
        <sz val="8"/>
        <rFont val="Arial"/>
      </rPr>
      <t xml:space="preserve">col. </t>
    </r>
    <r>
      <rPr>
        <b/>
        <sz val="8"/>
        <rFont val="Arial"/>
      </rPr>
      <t xml:space="preserve">077 </t>
    </r>
    <r>
      <rPr>
        <sz val="8"/>
        <rFont val="Arial"/>
      </rPr>
      <t xml:space="preserve">col. </t>
    </r>
    <r>
      <rPr>
        <b/>
        <sz val="8"/>
        <rFont val="Arial"/>
      </rPr>
      <t>014</t>
    </r>
  </si>
  <si>
    <r>
      <rPr>
        <sz val="8"/>
        <rFont val="Arial"/>
      </rPr>
      <t xml:space="preserve">bianco mix </t>
    </r>
    <r>
      <rPr>
        <sz val="8"/>
        <rFont val="Arial"/>
      </rPr>
      <t xml:space="preserve">rubino </t>
    </r>
    <r>
      <rPr>
        <sz val="8"/>
        <rFont val="Arial"/>
      </rPr>
      <t>blu elettrico</t>
    </r>
  </si>
  <si>
    <r>
      <rPr>
        <sz val="8"/>
        <rFont val="Arial"/>
      </rPr>
      <t xml:space="preserve">white mix </t>
    </r>
    <r>
      <rPr>
        <sz val="8"/>
        <rFont val="Arial"/>
      </rPr>
      <t xml:space="preserve">ocean </t>
    </r>
    <r>
      <rPr>
        <sz val="8"/>
        <rFont val="Arial"/>
      </rPr>
      <t>electric blue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</si>
  <si>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059 </t>
    </r>
    <r>
      <rPr>
        <sz val="8"/>
        <rFont val="Arial"/>
      </rPr>
      <t xml:space="preserve">col. </t>
    </r>
    <r>
      <rPr>
        <b/>
        <sz val="8"/>
        <rFont val="Arial"/>
      </rPr>
      <t xml:space="preserve">086 </t>
    </r>
    <r>
      <rPr>
        <sz val="8"/>
        <rFont val="Arial"/>
      </rPr>
      <t xml:space="preserve">col. </t>
    </r>
    <r>
      <rPr>
        <b/>
        <sz val="8"/>
        <rFont val="Arial"/>
      </rPr>
      <t>039</t>
    </r>
  </si>
  <si>
    <r>
      <rPr>
        <sz val="8"/>
        <rFont val="Arial"/>
      </rPr>
      <t xml:space="preserve">oceano </t>
    </r>
    <r>
      <rPr>
        <sz val="8"/>
        <rFont val="Arial"/>
      </rPr>
      <t xml:space="preserve">tortora </t>
    </r>
    <r>
      <rPr>
        <sz val="8"/>
        <rFont val="Arial"/>
      </rPr>
      <t>grigio</t>
    </r>
  </si>
  <si>
    <r>
      <rPr>
        <sz val="8"/>
        <rFont val="Arial"/>
      </rPr>
      <t xml:space="preserve">ocean </t>
    </r>
    <r>
      <rPr>
        <sz val="8"/>
        <rFont val="Arial"/>
      </rPr>
      <t xml:space="preserve">dove-grey </t>
    </r>
    <r>
      <rPr>
        <sz val="8"/>
        <rFont val="Arial"/>
      </rPr>
      <t>grey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</si>
  <si>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055 </t>
    </r>
  </si>
  <si>
    <r>
      <rPr>
        <sz val="8"/>
        <rFont val="Arial"/>
      </rPr>
      <t xml:space="preserve">nero </t>
    </r>
  </si>
  <si>
    <r>
      <rPr>
        <sz val="8"/>
        <rFont val="Arial"/>
      </rPr>
      <t>black</t>
    </r>
  </si>
  <si>
    <r>
      <rPr>
        <b/>
        <sz val="7"/>
        <rFont val="Century Gothic"/>
      </rPr>
      <t xml:space="preserve">48. O bag </t>
    </r>
    <r>
      <rPr>
        <sz val="6.5"/>
        <rFont val="Century Gothic"/>
      </rPr>
      <t>summer 2018 .continuativo carry over</t>
    </r>
  </si>
  <si>
    <r>
      <rPr>
        <sz val="15.5"/>
        <rFont val="Century Gothic"/>
      </rPr>
      <t xml:space="preserve">glitter </t>
    </r>
    <r>
      <rPr>
        <sz val="11.5"/>
        <rFont val="Century Gothic"/>
      </rPr>
      <t>.meccanismo dial O clock</t>
    </r>
  </si>
  <si>
    <r>
      <rPr>
        <sz val="8"/>
        <rFont val="Arial"/>
      </rPr>
      <t xml:space="preserve">col. </t>
    </r>
    <r>
      <rPr>
        <b/>
        <sz val="8"/>
        <rFont val="Arial"/>
      </rPr>
      <t>061</t>
    </r>
  </si>
  <si>
    <r>
      <rPr>
        <sz val="8"/>
        <rFont val="Arial"/>
      </rPr>
      <t>oro</t>
    </r>
  </si>
  <si>
    <r>
      <rPr>
        <sz val="8"/>
        <rFont val="Arial"/>
      </rPr>
      <t>gold</t>
    </r>
  </si>
  <si>
    <r>
      <rPr>
        <sz val="8"/>
        <rFont val="Arial"/>
      </rPr>
      <t xml:space="preserve">col. </t>
    </r>
    <r>
      <rPr>
        <b/>
        <sz val="8"/>
        <rFont val="Arial"/>
      </rPr>
      <t>004</t>
    </r>
  </si>
  <si>
    <r>
      <rPr>
        <sz val="8"/>
        <rFont val="Arial"/>
      </rPr>
      <t>argento</t>
    </r>
  </si>
  <si>
    <r>
      <rPr>
        <sz val="8"/>
        <rFont val="Arial"/>
      </rPr>
      <t>silver</t>
    </r>
  </si>
  <si>
    <r>
      <rPr>
        <sz val="10"/>
        <rFont val="Arial"/>
      </rPr>
      <t xml:space="preserve">code </t>
    </r>
    <r>
      <rPr>
        <b/>
        <sz val="9.5"/>
        <rFont val="Arial"/>
      </rPr>
      <t>OCLKD001 MES10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</si>
  <si>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O clock meccanismo glitter 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</si>
  <si>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</si>
  <si>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glitter O clock dial 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</si>
  <si>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strap</t>
    </r>
  </si>
  <si>
    <r>
      <rPr>
        <sz val="15.5"/>
        <rFont val="Century Gothic"/>
      </rPr>
      <t xml:space="preserve">numeri </t>
    </r>
    <r>
      <rPr>
        <sz val="11.5"/>
        <rFont val="Century Gothic"/>
      </rPr>
      <t>.meccanismo dial O clock</t>
    </r>
  </si>
  <si>
    <r>
      <rPr>
        <sz val="10"/>
        <rFont val="Arial"/>
      </rPr>
      <t xml:space="preserve">code </t>
    </r>
    <r>
      <rPr>
        <b/>
        <sz val="9.5"/>
        <rFont val="Arial"/>
      </rPr>
      <t>OCLKD001 MES07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</si>
  <si>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O clock meccanismo numeri 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</si>
  <si>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</si>
  <si>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numbers O clock dial 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</si>
  <si>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strap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</si>
  <si>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008 </t>
    </r>
    <r>
      <rPr>
        <sz val="8"/>
        <rFont val="Arial"/>
      </rPr>
      <t xml:space="preserve">col. </t>
    </r>
    <r>
      <rPr>
        <b/>
        <sz val="8"/>
        <rFont val="Arial"/>
      </rPr>
      <t xml:space="preserve">013 </t>
    </r>
    <r>
      <rPr>
        <sz val="8"/>
        <rFont val="Arial"/>
      </rPr>
      <t xml:space="preserve">col. </t>
    </r>
    <r>
      <rPr>
        <b/>
        <sz val="8"/>
        <rFont val="Arial"/>
      </rPr>
      <t>041</t>
    </r>
  </si>
  <si>
    <r>
      <rPr>
        <sz val="8"/>
        <rFont val="Arial"/>
      </rPr>
      <t xml:space="preserve">bianco </t>
    </r>
    <r>
      <rPr>
        <sz val="8"/>
        <rFont val="Arial"/>
      </rPr>
      <t xml:space="preserve">blu capri </t>
    </r>
    <r>
      <rPr>
        <sz val="8"/>
        <rFont val="Arial"/>
      </rPr>
      <t>grigio scuro</t>
    </r>
  </si>
  <si>
    <r>
      <rPr>
        <sz val="8"/>
        <rFont val="Arial"/>
      </rPr>
      <t xml:space="preserve">white </t>
    </r>
    <r>
      <rPr>
        <sz val="8"/>
        <rFont val="Arial"/>
      </rPr>
      <t xml:space="preserve">capri blue </t>
    </r>
    <r>
      <rPr>
        <sz val="8"/>
        <rFont val="Arial"/>
      </rPr>
      <t>dark grey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</si>
  <si>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055 </t>
    </r>
    <r>
      <rPr>
        <sz val="8"/>
        <rFont val="Arial"/>
      </rPr>
      <t xml:space="preserve">col. </t>
    </r>
    <r>
      <rPr>
        <b/>
        <sz val="8"/>
        <rFont val="Arial"/>
      </rPr>
      <t>004</t>
    </r>
  </si>
  <si>
    <r>
      <rPr>
        <sz val="8"/>
        <rFont val="Arial"/>
      </rPr>
      <t xml:space="preserve">nero </t>
    </r>
    <r>
      <rPr>
        <sz val="8"/>
        <rFont val="Arial"/>
      </rPr>
      <t>argento</t>
    </r>
  </si>
  <si>
    <r>
      <rPr>
        <sz val="8"/>
        <rFont val="Arial"/>
      </rPr>
      <t xml:space="preserve">black </t>
    </r>
    <r>
      <rPr>
        <sz val="8"/>
        <rFont val="Arial"/>
      </rPr>
      <t>silver</t>
    </r>
  </si>
  <si>
    <r>
      <rPr>
        <sz val="6.5"/>
        <rFont val="Century Gothic"/>
      </rPr>
      <t xml:space="preserve">orologi watches </t>
    </r>
    <r>
      <rPr>
        <b/>
        <sz val="7"/>
        <rFont val="Century Gothic"/>
      </rPr>
      <t>49.</t>
    </r>
  </si>
  <si>
    <r>
      <rPr>
        <sz val="15.5"/>
        <rFont val="Century Gothic"/>
      </rPr>
      <t xml:space="preserve">silicone </t>
    </r>
    <r>
      <rPr>
        <sz val="11.5"/>
        <rFont val="Century Gothic"/>
      </rPr>
      <t>.cinturino strap O clock</t>
    </r>
  </si>
  <si>
    <r>
      <rPr>
        <sz val="10"/>
        <rFont val="Arial"/>
      </rPr>
      <t xml:space="preserve">code </t>
    </r>
    <r>
      <rPr>
        <b/>
        <sz val="10"/>
        <rFont val="Arial"/>
      </rPr>
      <t>OCLKS007 SIS01</t>
    </r>
  </si>
  <si>
    <r>
      <rPr>
        <b/>
        <sz val="7.5"/>
        <rFont val="Arial"/>
      </rPr>
      <t xml:space="preserve">descrizione </t>
    </r>
    <r>
      <rPr>
        <sz val="8"/>
        <rFont val="Arial"/>
      </rPr>
      <t xml:space="preserve">O clock cinturino silicone </t>
    </r>
  </si>
  <si>
    <r>
      <rPr>
        <b/>
        <sz val="7.5"/>
        <rFont val="Arial"/>
      </rPr>
      <t xml:space="preserve">materiale </t>
    </r>
    <r>
      <rPr>
        <sz val="8"/>
        <rFont val="Arial"/>
      </rPr>
      <t>silicone</t>
    </r>
  </si>
  <si>
    <r>
      <rPr>
        <b/>
        <sz val="7.5"/>
        <rFont val="Arial"/>
      </rPr>
      <t xml:space="preserve">abbinamenti </t>
    </r>
    <r>
      <rPr>
        <sz val="8"/>
        <rFont val="Arial"/>
      </rPr>
      <t>meccanismo O clock</t>
    </r>
  </si>
  <si>
    <r>
      <rPr>
        <b/>
        <sz val="7.5"/>
        <rFont val="Arial"/>
      </rPr>
      <t xml:space="preserve">description </t>
    </r>
    <r>
      <rPr>
        <sz val="8"/>
        <rFont val="Arial"/>
      </rPr>
      <t xml:space="preserve">silicone O clock strap </t>
    </r>
  </si>
  <si>
    <r>
      <rPr>
        <b/>
        <sz val="7.5"/>
        <rFont val="Arial"/>
      </rPr>
      <t xml:space="preserve">material </t>
    </r>
    <r>
      <rPr>
        <sz val="8"/>
        <rFont val="Arial"/>
      </rPr>
      <t>silicone</t>
    </r>
  </si>
  <si>
    <r>
      <rPr>
        <b/>
        <sz val="7.5"/>
        <rFont val="Arial"/>
      </rPr>
      <t xml:space="preserve">components </t>
    </r>
    <r>
      <rPr>
        <sz val="8"/>
        <rFont val="Arial"/>
      </rPr>
      <t>O clock dial</t>
    </r>
  </si>
  <si>
    <r>
      <rPr>
        <b/>
        <sz val="7.5"/>
        <rFont val="Arial"/>
      </rPr>
      <t>GENER M</t>
    </r>
  </si>
  <si>
    <r>
      <rPr>
        <b/>
        <sz val="7.5"/>
        <rFont val="Arial"/>
      </rPr>
      <t>GENER L</t>
    </r>
  </si>
  <si>
    <r>
      <rPr>
        <b/>
        <sz val="7.5"/>
        <rFont val="Arial"/>
      </rPr>
      <t>GENER L</t>
    </r>
  </si>
  <si>
    <r>
      <rPr>
        <b/>
        <sz val="7.5"/>
        <rFont val="Arial"/>
      </rPr>
      <t>GENER L</t>
    </r>
  </si>
  <si>
    <r>
      <rPr>
        <b/>
        <sz val="7.5"/>
        <rFont val="Arial"/>
      </rPr>
      <t>GENER S</t>
    </r>
  </si>
  <si>
    <r>
      <rPr>
        <b/>
        <sz val="7.5"/>
        <rFont val="Arial"/>
      </rPr>
      <t>GENER M</t>
    </r>
  </si>
  <si>
    <r>
      <rPr>
        <b/>
        <sz val="7.5"/>
        <rFont val="Arial"/>
      </rPr>
      <t>GENER M</t>
    </r>
  </si>
  <si>
    <r>
      <rPr>
        <sz val="8"/>
        <rFont val="Arial"/>
      </rPr>
      <t xml:space="preserve">col. </t>
    </r>
    <r>
      <rPr>
        <b/>
        <sz val="7.5"/>
        <rFont val="Arial"/>
      </rPr>
      <t xml:space="preserve">008 </t>
    </r>
    <r>
      <rPr>
        <sz val="8"/>
        <rFont val="Arial"/>
      </rPr>
      <t xml:space="preserve">col. </t>
    </r>
    <r>
      <rPr>
        <b/>
        <sz val="7.5"/>
        <rFont val="Arial"/>
      </rPr>
      <t xml:space="preserve">059 </t>
    </r>
    <r>
      <rPr>
        <sz val="8"/>
        <rFont val="Arial"/>
      </rPr>
      <t xml:space="preserve">col. </t>
    </r>
    <r>
      <rPr>
        <b/>
        <sz val="7.5"/>
        <rFont val="Arial"/>
      </rPr>
      <t>086</t>
    </r>
  </si>
  <si>
    <r>
      <rPr>
        <sz val="8"/>
        <rFont val="Arial"/>
      </rPr>
      <t xml:space="preserve">bianco </t>
    </r>
    <r>
      <rPr>
        <sz val="8"/>
        <rFont val="Arial"/>
      </rPr>
      <t xml:space="preserve">oceano </t>
    </r>
    <r>
      <rPr>
        <sz val="8"/>
        <rFont val="Arial"/>
      </rPr>
      <t>tortora</t>
    </r>
  </si>
  <si>
    <r>
      <rPr>
        <sz val="8"/>
        <rFont val="Arial"/>
      </rPr>
      <t xml:space="preserve">white </t>
    </r>
    <r>
      <rPr>
        <sz val="8"/>
        <rFont val="Arial"/>
      </rPr>
      <t xml:space="preserve">ocean </t>
    </r>
    <r>
      <rPr>
        <sz val="8"/>
        <rFont val="Arial"/>
      </rPr>
      <t>dove-grey</t>
    </r>
  </si>
  <si>
    <r>
      <rPr>
        <b/>
        <sz val="7.5"/>
        <rFont val="Arial"/>
      </rPr>
      <t xml:space="preserve">GENER XS </t>
    </r>
    <r>
      <rPr>
        <b/>
        <sz val="7.5"/>
        <rFont val="Arial"/>
      </rPr>
      <t xml:space="preserve">GENER S </t>
    </r>
    <r>
      <rPr>
        <b/>
        <sz val="7.5"/>
        <rFont val="Arial"/>
      </rPr>
      <t>GENER S</t>
    </r>
  </si>
  <si>
    <r>
      <rPr>
        <sz val="8"/>
        <rFont val="Arial"/>
      </rPr>
      <t xml:space="preserve">col. </t>
    </r>
    <r>
      <rPr>
        <b/>
        <sz val="7.5"/>
        <rFont val="Arial"/>
      </rPr>
      <t>071</t>
    </r>
  </si>
  <si>
    <r>
      <rPr>
        <sz val="8"/>
        <rFont val="Arial"/>
      </rPr>
      <t xml:space="preserve">col. </t>
    </r>
    <r>
      <rPr>
        <b/>
        <sz val="7.5"/>
        <rFont val="Arial"/>
      </rPr>
      <t>133</t>
    </r>
  </si>
  <si>
    <r>
      <rPr>
        <sz val="8"/>
        <rFont val="Arial"/>
      </rPr>
      <t xml:space="preserve">col. </t>
    </r>
    <r>
      <rPr>
        <b/>
        <sz val="7.5"/>
        <rFont val="Arial"/>
      </rPr>
      <t>041</t>
    </r>
  </si>
  <si>
    <r>
      <rPr>
        <sz val="8"/>
        <rFont val="Arial"/>
      </rPr>
      <t xml:space="preserve">col. </t>
    </r>
    <r>
      <rPr>
        <b/>
        <sz val="7.5"/>
        <rFont val="Arial"/>
      </rPr>
      <t>055</t>
    </r>
  </si>
  <si>
    <r>
      <rPr>
        <sz val="8"/>
        <rFont val="Arial"/>
      </rPr>
      <t>roccia</t>
    </r>
  </si>
  <si>
    <r>
      <rPr>
        <sz val="8"/>
        <rFont val="Arial"/>
      </rPr>
      <t>grigio chiaro</t>
    </r>
  </si>
  <si>
    <r>
      <rPr>
        <sz val="8"/>
        <rFont val="Arial"/>
      </rPr>
      <t>grigio scuro</t>
    </r>
  </si>
  <si>
    <r>
      <rPr>
        <sz val="8"/>
        <rFont val="Arial"/>
      </rPr>
      <t>nero</t>
    </r>
  </si>
  <si>
    <r>
      <rPr>
        <sz val="8"/>
        <rFont val="Arial"/>
      </rPr>
      <t>rock</t>
    </r>
  </si>
  <si>
    <r>
      <rPr>
        <sz val="8"/>
        <rFont val="Arial"/>
      </rPr>
      <t>light grey</t>
    </r>
  </si>
  <si>
    <r>
      <rPr>
        <sz val="8"/>
        <rFont val="Arial"/>
      </rPr>
      <t>dark grey</t>
    </r>
  </si>
  <si>
    <r>
      <rPr>
        <sz val="8"/>
        <rFont val="Arial"/>
      </rPr>
      <t>black</t>
    </r>
  </si>
  <si>
    <r>
      <rPr>
        <b/>
        <sz val="7.5"/>
        <rFont val="Arial"/>
      </rPr>
      <t>GENER S</t>
    </r>
  </si>
  <si>
    <r>
      <rPr>
        <b/>
        <sz val="7.5"/>
        <rFont val="Arial"/>
      </rPr>
      <t>GENER S</t>
    </r>
  </si>
  <si>
    <r>
      <rPr>
        <b/>
        <sz val="7.5"/>
        <rFont val="Arial"/>
      </rPr>
      <t>GENER XS</t>
    </r>
  </si>
  <si>
    <r>
      <rPr>
        <b/>
        <sz val="7.5"/>
        <rFont val="Arial"/>
      </rPr>
      <t>GENER XS</t>
    </r>
  </si>
  <si>
    <r>
      <rPr>
        <b/>
        <sz val="7.5"/>
        <rFont val="Arial"/>
      </rPr>
      <t>GENER M</t>
    </r>
  </si>
  <si>
    <r>
      <rPr>
        <b/>
        <sz val="7.5"/>
        <rFont val="Arial"/>
      </rPr>
      <t>GENER M</t>
    </r>
  </si>
  <si>
    <r>
      <rPr>
        <b/>
        <sz val="7.5"/>
        <rFont val="Arial"/>
      </rPr>
      <t xml:space="preserve">GENER S </t>
    </r>
    <r>
      <rPr>
        <b/>
        <sz val="7.5"/>
        <rFont val="Arial"/>
      </rPr>
      <t>GENER S</t>
    </r>
  </si>
  <si>
    <r>
      <rPr>
        <b/>
        <sz val="7.5"/>
        <rFont val="Arial"/>
      </rPr>
      <t xml:space="preserve">GENER L </t>
    </r>
    <r>
      <rPr>
        <b/>
        <sz val="7.5"/>
        <rFont val="Arial"/>
      </rPr>
      <t>GENER L</t>
    </r>
  </si>
  <si>
    <r>
      <rPr>
        <b/>
        <sz val="7.5"/>
        <rFont val="Arial"/>
      </rPr>
      <t xml:space="preserve">GENER L </t>
    </r>
    <r>
      <rPr>
        <b/>
        <sz val="7.5"/>
        <rFont val="Arial"/>
      </rPr>
      <t>GENER L</t>
    </r>
  </si>
  <si>
    <r>
      <rPr>
        <b/>
        <sz val="7.5"/>
        <rFont val="Arial"/>
      </rPr>
      <t xml:space="preserve">GENER M </t>
    </r>
    <r>
      <rPr>
        <b/>
        <sz val="7.5"/>
        <rFont val="Arial"/>
      </rPr>
      <t>GENER M</t>
    </r>
  </si>
  <si>
    <r>
      <rPr>
        <b/>
        <sz val="7"/>
        <rFont val="Century Gothic"/>
      </rPr>
      <t xml:space="preserve">50. O bag </t>
    </r>
    <r>
      <rPr>
        <sz val="6.5"/>
        <rFont val="Century Gothic"/>
      </rPr>
      <t>summer 2018 .continuativo carry over</t>
    </r>
  </si>
  <si>
    <r>
      <rPr>
        <sz val="15.5"/>
        <rFont val="Century Gothic"/>
      </rPr>
      <t xml:space="preserve">tone on tone </t>
    </r>
    <r>
      <rPr>
        <sz val="11.5"/>
        <rFont val="Century Gothic"/>
      </rPr>
      <t>.meccanismo dial O clock great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</si>
  <si>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008 </t>
    </r>
    <r>
      <rPr>
        <sz val="8"/>
        <rFont val="Arial"/>
      </rPr>
      <t xml:space="preserve">col. </t>
    </r>
    <r>
      <rPr>
        <b/>
        <sz val="8"/>
        <rFont val="Arial"/>
      </rPr>
      <t xml:space="preserve">039 </t>
    </r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</si>
  <si>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 xml:space="preserve">bianco </t>
    </r>
    <r>
      <rPr>
        <sz val="8"/>
        <rFont val="Arial"/>
      </rPr>
      <t xml:space="preserve">grigio </t>
    </r>
    <r>
      <rPr>
        <sz val="8"/>
        <rFont val="Arial"/>
      </rPr>
      <t>nero</t>
    </r>
  </si>
  <si>
    <r>
      <rPr>
        <sz val="8"/>
        <rFont val="Arial"/>
      </rPr>
      <t xml:space="preserve">white </t>
    </r>
    <r>
      <rPr>
        <sz val="8"/>
        <rFont val="Arial"/>
      </rPr>
      <t xml:space="preserve">great </t>
    </r>
    <r>
      <rPr>
        <sz val="8"/>
        <rFont val="Arial"/>
      </rPr>
      <t>black</t>
    </r>
  </si>
  <si>
    <r>
      <rPr>
        <sz val="10"/>
        <rFont val="Arial"/>
      </rPr>
      <t xml:space="preserve">code </t>
    </r>
    <r>
      <rPr>
        <b/>
        <sz val="9.5"/>
        <rFont val="Arial"/>
      </rPr>
      <t>OCLKD101 MES06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</si>
  <si>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meccanismo great tone on </t>
    </r>
  </si>
  <si>
    <r>
      <rPr>
        <sz val="8"/>
        <rFont val="Arial"/>
      </rPr>
      <t>tone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</si>
  <si>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 great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</si>
  <si>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tone on tone O clock great </t>
    </r>
  </si>
  <si>
    <r>
      <rPr>
        <sz val="8"/>
        <rFont val="Arial"/>
      </rPr>
      <t>dial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</si>
  <si>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great strap</t>
    </r>
  </si>
  <si>
    <r>
      <rPr>
        <sz val="15.5"/>
        <rFont val="Century Gothic"/>
      </rPr>
      <t xml:space="preserve">soleil </t>
    </r>
    <r>
      <rPr>
        <sz val="11.5"/>
        <rFont val="Century Gothic"/>
      </rPr>
      <t>.meccanismo dial O clock great</t>
    </r>
  </si>
  <si>
    <r>
      <rPr>
        <sz val="10"/>
        <rFont val="Arial"/>
      </rPr>
      <t xml:space="preserve">code </t>
    </r>
    <r>
      <rPr>
        <b/>
        <sz val="9.5"/>
        <rFont val="Arial"/>
      </rPr>
      <t>OCLKD101 MES04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</si>
  <si>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meccanismo great soleil 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</si>
  <si>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 great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</si>
  <si>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great soleil dial 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</si>
  <si>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great strap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</si>
  <si>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009 </t>
    </r>
    <r>
      <rPr>
        <sz val="8"/>
        <rFont val="Arial"/>
      </rPr>
      <t xml:space="preserve">col. </t>
    </r>
    <r>
      <rPr>
        <b/>
        <sz val="8"/>
        <rFont val="Arial"/>
      </rPr>
      <t xml:space="preserve">055 </t>
    </r>
    <r>
      <rPr>
        <sz val="8"/>
        <rFont val="Arial"/>
      </rPr>
      <t xml:space="preserve">col. </t>
    </r>
    <r>
      <rPr>
        <b/>
        <sz val="8"/>
        <rFont val="Arial"/>
      </rPr>
      <t>004</t>
    </r>
  </si>
  <si>
    <r>
      <rPr>
        <sz val="8"/>
        <rFont val="Arial"/>
      </rPr>
      <t xml:space="preserve">blu </t>
    </r>
    <r>
      <rPr>
        <sz val="8"/>
        <rFont val="Arial"/>
      </rPr>
      <t xml:space="preserve">nero </t>
    </r>
    <r>
      <rPr>
        <sz val="8"/>
        <rFont val="Arial"/>
      </rPr>
      <t>argento</t>
    </r>
  </si>
  <si>
    <r>
      <rPr>
        <sz val="8"/>
        <rFont val="Arial"/>
      </rPr>
      <t xml:space="preserve">blue </t>
    </r>
    <r>
      <rPr>
        <sz val="8"/>
        <rFont val="Arial"/>
      </rPr>
      <t xml:space="preserve">black </t>
    </r>
    <r>
      <rPr>
        <sz val="8"/>
        <rFont val="Arial"/>
      </rPr>
      <t>silver</t>
    </r>
  </si>
  <si>
    <r>
      <rPr>
        <sz val="8"/>
        <rFont val="Arial"/>
      </rPr>
      <t xml:space="preserve">col. </t>
    </r>
    <r>
      <rPr>
        <b/>
        <sz val="8"/>
        <rFont val="Arial"/>
      </rPr>
      <t>020</t>
    </r>
  </si>
  <si>
    <r>
      <rPr>
        <sz val="8"/>
        <rFont val="Arial"/>
      </rPr>
      <t>bronzo</t>
    </r>
  </si>
  <si>
    <r>
      <rPr>
        <sz val="8"/>
        <rFont val="Arial"/>
      </rPr>
      <t>bronze</t>
    </r>
  </si>
  <si>
    <r>
      <rPr>
        <sz val="6.5"/>
        <rFont val="Century Gothic"/>
      </rPr>
      <t xml:space="preserve">orologi watches </t>
    </r>
    <r>
      <rPr>
        <b/>
        <sz val="7"/>
        <rFont val="Century Gothic"/>
      </rPr>
      <t>51.</t>
    </r>
  </si>
  <si>
    <r>
      <rPr>
        <sz val="15.5"/>
        <rFont val="Century Gothic"/>
      </rPr>
      <t xml:space="preserve">tone on tone </t>
    </r>
    <r>
      <rPr>
        <sz val="11.5"/>
        <rFont val="Century Gothic"/>
      </rPr>
      <t>.meccanismo dial O clock great</t>
    </r>
  </si>
  <si>
    <r>
      <rPr>
        <sz val="8"/>
        <rFont val="Arial"/>
      </rPr>
      <t xml:space="preserve">col. </t>
    </r>
    <r>
      <rPr>
        <b/>
        <sz val="8"/>
        <rFont val="Arial"/>
      </rPr>
      <t xml:space="preserve">008 </t>
    </r>
    <r>
      <rPr>
        <sz val="8"/>
        <rFont val="Arial"/>
      </rPr>
      <t xml:space="preserve">col. </t>
    </r>
    <r>
      <rPr>
        <b/>
        <sz val="8"/>
        <rFont val="Arial"/>
      </rPr>
      <t xml:space="preserve">039 </t>
    </r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</si>
  <si>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 xml:space="preserve">bianco </t>
    </r>
    <r>
      <rPr>
        <sz val="8"/>
        <rFont val="Arial"/>
      </rPr>
      <t xml:space="preserve">grigio </t>
    </r>
    <r>
      <rPr>
        <sz val="8"/>
        <rFont val="Arial"/>
      </rPr>
      <t>nero</t>
    </r>
  </si>
  <si>
    <r>
      <rPr>
        <sz val="8"/>
        <rFont val="Arial"/>
      </rPr>
      <t xml:space="preserve">white </t>
    </r>
    <r>
      <rPr>
        <sz val="8"/>
        <rFont val="Arial"/>
      </rPr>
      <t xml:space="preserve">great </t>
    </r>
    <r>
      <rPr>
        <sz val="8"/>
        <rFont val="Arial"/>
      </rPr>
      <t>black</t>
    </r>
  </si>
  <si>
    <r>
      <rPr>
        <sz val="10"/>
        <rFont val="Arial"/>
      </rPr>
      <t xml:space="preserve">code </t>
    </r>
    <r>
      <rPr>
        <b/>
        <sz val="9.5"/>
        <rFont val="Arial"/>
      </rPr>
      <t>OCLKD104 MES06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</si>
  <si>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meccanismo great date tone </t>
    </r>
  </si>
  <si>
    <r>
      <rPr>
        <sz val="8"/>
        <rFont val="Arial"/>
      </rPr>
      <t>on tone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</si>
  <si>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 great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</si>
  <si>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tone on tone O clock great </t>
    </r>
  </si>
  <si>
    <r>
      <rPr>
        <sz val="8"/>
        <rFont val="Arial"/>
      </rPr>
      <t>date dial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</si>
  <si>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great strap</t>
    </r>
  </si>
  <si>
    <r>
      <rPr>
        <sz val="15.5"/>
        <rFont val="Century Gothic"/>
      </rPr>
      <t xml:space="preserve">soleil </t>
    </r>
    <r>
      <rPr>
        <sz val="11.5"/>
        <rFont val="Century Gothic"/>
      </rPr>
      <t>.meccanismo dial O clock great</t>
    </r>
  </si>
  <si>
    <r>
      <rPr>
        <sz val="8"/>
        <rFont val="Arial"/>
      </rPr>
      <t xml:space="preserve">col. </t>
    </r>
    <r>
      <rPr>
        <b/>
        <sz val="8"/>
        <rFont val="Arial"/>
      </rPr>
      <t>055</t>
    </r>
  </si>
  <si>
    <r>
      <rPr>
        <sz val="8"/>
        <rFont val="Arial"/>
      </rPr>
      <t>nero</t>
    </r>
  </si>
  <si>
    <r>
      <rPr>
        <sz val="8"/>
        <rFont val="Arial"/>
      </rPr>
      <t>black</t>
    </r>
  </si>
  <si>
    <r>
      <rPr>
        <sz val="8"/>
        <rFont val="Arial"/>
      </rPr>
      <t xml:space="preserve">col. </t>
    </r>
    <r>
      <rPr>
        <b/>
        <sz val="8"/>
        <rFont val="Arial"/>
      </rPr>
      <t>009</t>
    </r>
  </si>
  <si>
    <r>
      <rPr>
        <sz val="8"/>
        <rFont val="Arial"/>
      </rPr>
      <t>blu</t>
    </r>
  </si>
  <si>
    <r>
      <rPr>
        <sz val="8"/>
        <rFont val="Arial"/>
      </rPr>
      <t>blue</t>
    </r>
  </si>
  <si>
    <r>
      <rPr>
        <sz val="10"/>
        <rFont val="Arial"/>
      </rPr>
      <t xml:space="preserve">code </t>
    </r>
    <r>
      <rPr>
        <b/>
        <sz val="9.5"/>
        <rFont val="Arial"/>
      </rPr>
      <t>OCLKD104 MES04</t>
    </r>
  </si>
  <si>
    <r>
      <rPr>
        <b/>
        <sz val="8"/>
        <rFont val="Arial"/>
      </rPr>
      <t xml:space="preserve">descrizione </t>
    </r>
    <r>
      <rPr>
        <sz val="8"/>
        <rFont val="Arial"/>
      </rPr>
      <t xml:space="preserve">meccanismo great date soleil </t>
    </r>
  </si>
  <si>
    <r>
      <rPr>
        <b/>
        <sz val="8"/>
        <rFont val="Arial"/>
      </rPr>
      <t xml:space="preserve">abbinamenti </t>
    </r>
    <r>
      <rPr>
        <sz val="8"/>
        <rFont val="Arial"/>
      </rPr>
      <t>cinturino O clock great</t>
    </r>
  </si>
  <si>
    <r>
      <rPr>
        <b/>
        <sz val="8"/>
        <rFont val="Arial"/>
      </rPr>
      <t xml:space="preserve">description </t>
    </r>
    <r>
      <rPr>
        <sz val="8"/>
        <rFont val="Arial"/>
      </rPr>
      <t xml:space="preserve">great date soleil dial </t>
    </r>
  </si>
  <si>
    <r>
      <rPr>
        <b/>
        <sz val="8"/>
        <rFont val="Arial"/>
      </rPr>
      <t xml:space="preserve">components </t>
    </r>
    <r>
      <rPr>
        <sz val="8"/>
        <rFont val="Arial"/>
      </rPr>
      <t>O clock great strap</t>
    </r>
  </si>
  <si>
    <r>
      <rPr>
        <b/>
        <sz val="7"/>
        <rFont val="Century Gothic"/>
      </rPr>
      <t xml:space="preserve">52. O bag </t>
    </r>
    <r>
      <rPr>
        <sz val="7"/>
        <rFont val="Century Gothic"/>
      </rPr>
      <t>fall 2018 .continuativo carry over</t>
    </r>
  </si>
  <si>
    <r>
      <rPr>
        <sz val="15.5"/>
        <rFont val="Century Gothic"/>
      </rPr>
      <t xml:space="preserve">silicone </t>
    </r>
    <r>
      <rPr>
        <sz val="11.5"/>
        <rFont val="Century Gothic"/>
      </rPr>
      <t>.cinturino strap O clock great</t>
    </r>
  </si>
  <si>
    <r>
      <rPr>
        <sz val="10"/>
        <rFont val="Arial"/>
      </rPr>
      <t xml:space="preserve">code </t>
    </r>
    <r>
      <rPr>
        <b/>
        <sz val="9.5"/>
        <rFont val="Arial"/>
      </rPr>
      <t>OCLKS107 SIS01</t>
    </r>
  </si>
  <si>
    <r>
      <rPr>
        <sz val="8"/>
        <rFont val="Arial"/>
      </rPr>
      <t xml:space="preserve">col. </t>
    </r>
    <r>
      <rPr>
        <b/>
        <sz val="7.5"/>
        <rFont val="Arial"/>
      </rPr>
      <t xml:space="preserve">008 </t>
    </r>
    <r>
      <rPr>
        <sz val="8"/>
        <rFont val="Arial"/>
      </rPr>
      <t xml:space="preserve">col. </t>
    </r>
    <r>
      <rPr>
        <b/>
        <sz val="7.5"/>
        <rFont val="Arial"/>
      </rPr>
      <t xml:space="preserve">059 </t>
    </r>
    <r>
      <rPr>
        <sz val="8"/>
        <rFont val="Arial"/>
      </rPr>
      <t xml:space="preserve">col. </t>
    </r>
    <r>
      <rPr>
        <b/>
        <sz val="7.5"/>
        <rFont val="Arial"/>
      </rPr>
      <t>071</t>
    </r>
  </si>
  <si>
    <r>
      <rPr>
        <sz val="8"/>
        <rFont val="Arial"/>
      </rPr>
      <t xml:space="preserve">bianco </t>
    </r>
    <r>
      <rPr>
        <sz val="8"/>
        <rFont val="Arial"/>
      </rPr>
      <t xml:space="preserve">oceano </t>
    </r>
    <r>
      <rPr>
        <sz val="8"/>
        <rFont val="Arial"/>
      </rPr>
      <t>roccia</t>
    </r>
  </si>
  <si>
    <r>
      <rPr>
        <sz val="8"/>
        <rFont val="Arial"/>
      </rPr>
      <t xml:space="preserve">white </t>
    </r>
    <r>
      <rPr>
        <sz val="8"/>
        <rFont val="Arial"/>
      </rPr>
      <t xml:space="preserve">ocean </t>
    </r>
    <r>
      <rPr>
        <sz val="8"/>
        <rFont val="Arial"/>
      </rPr>
      <t>rock</t>
    </r>
  </si>
  <si>
    <r>
      <rPr>
        <b/>
        <sz val="7.5"/>
        <rFont val="Arial"/>
      </rPr>
      <t xml:space="preserve">GENER S </t>
    </r>
    <r>
      <rPr>
        <b/>
        <sz val="7.5"/>
        <rFont val="Arial"/>
      </rPr>
      <t xml:space="preserve">GENER S </t>
    </r>
    <r>
      <rPr>
        <b/>
        <sz val="7.5"/>
        <rFont val="Arial"/>
      </rPr>
      <t>GENER S</t>
    </r>
  </si>
  <si>
    <r>
      <rPr>
        <b/>
        <sz val="7.5"/>
        <rFont val="Arial"/>
      </rPr>
      <t>GENER M</t>
    </r>
  </si>
  <si>
    <r>
      <rPr>
        <b/>
        <sz val="7.5"/>
        <rFont val="Arial"/>
      </rPr>
      <t>GENER M</t>
    </r>
  </si>
  <si>
    <r>
      <rPr>
        <b/>
        <sz val="7.5"/>
        <rFont val="Arial"/>
      </rPr>
      <t>GENER M</t>
    </r>
  </si>
  <si>
    <r>
      <rPr>
        <b/>
        <sz val="7.5"/>
        <rFont val="Arial"/>
      </rPr>
      <t xml:space="preserve">descrizione </t>
    </r>
    <r>
      <rPr>
        <sz val="8"/>
        <rFont val="Arial"/>
      </rPr>
      <t xml:space="preserve">O clock cinturino great </t>
    </r>
  </si>
  <si>
    <r>
      <rPr>
        <sz val="8"/>
        <rFont val="Arial"/>
      </rPr>
      <t>silicone</t>
    </r>
  </si>
  <si>
    <r>
      <rPr>
        <b/>
        <sz val="7.5"/>
        <rFont val="Arial"/>
      </rPr>
      <t xml:space="preserve">materiale </t>
    </r>
    <r>
      <rPr>
        <sz val="8"/>
        <rFont val="Arial"/>
      </rPr>
      <t>silicone</t>
    </r>
  </si>
  <si>
    <r>
      <rPr>
        <b/>
        <sz val="7.5"/>
        <rFont val="Arial"/>
      </rPr>
      <t xml:space="preserve">abbinamenti </t>
    </r>
    <r>
      <rPr>
        <sz val="8"/>
        <rFont val="Arial"/>
      </rPr>
      <t>meccanismo O clock great</t>
    </r>
  </si>
  <si>
    <r>
      <rPr>
        <b/>
        <sz val="7.5"/>
        <rFont val="Arial"/>
      </rPr>
      <t>GENER L</t>
    </r>
  </si>
  <si>
    <r>
      <rPr>
        <b/>
        <sz val="7.5"/>
        <rFont val="Arial"/>
      </rPr>
      <t>GENER L</t>
    </r>
  </si>
  <si>
    <r>
      <rPr>
        <b/>
        <sz val="7.5"/>
        <rFont val="Arial"/>
      </rPr>
      <t>GENER L</t>
    </r>
  </si>
  <si>
    <r>
      <rPr>
        <b/>
        <sz val="7.5"/>
        <rFont val="Arial"/>
      </rPr>
      <t xml:space="preserve">description </t>
    </r>
    <r>
      <rPr>
        <sz val="8"/>
        <rFont val="Arial"/>
      </rPr>
      <t xml:space="preserve">silicone O clock great strap </t>
    </r>
  </si>
  <si>
    <r>
      <rPr>
        <b/>
        <sz val="7.5"/>
        <rFont val="Arial"/>
      </rPr>
      <t xml:space="preserve">material </t>
    </r>
    <r>
      <rPr>
        <sz val="8"/>
        <rFont val="Arial"/>
      </rPr>
      <t>silicone</t>
    </r>
  </si>
  <si>
    <r>
      <rPr>
        <b/>
        <sz val="7.5"/>
        <rFont val="Arial"/>
      </rPr>
      <t xml:space="preserve">components </t>
    </r>
    <r>
      <rPr>
        <sz val="8"/>
        <rFont val="Arial"/>
      </rPr>
      <t>O clock great dial</t>
    </r>
  </si>
  <si>
    <r>
      <rPr>
        <sz val="8"/>
        <rFont val="Arial"/>
      </rPr>
      <t xml:space="preserve">col. </t>
    </r>
    <r>
      <rPr>
        <b/>
        <sz val="7.5"/>
        <rFont val="Arial"/>
      </rPr>
      <t xml:space="preserve">041 </t>
    </r>
    <r>
      <rPr>
        <sz val="8"/>
        <rFont val="Arial"/>
      </rPr>
      <t xml:space="preserve">col. </t>
    </r>
    <r>
      <rPr>
        <b/>
        <sz val="7.5"/>
        <rFont val="Arial"/>
      </rPr>
      <t>055</t>
    </r>
  </si>
  <si>
    <r>
      <rPr>
        <sz val="8"/>
        <rFont val="Arial"/>
      </rPr>
      <t xml:space="preserve">grigio scuro </t>
    </r>
    <r>
      <rPr>
        <sz val="8"/>
        <rFont val="Arial"/>
      </rPr>
      <t>nero</t>
    </r>
  </si>
  <si>
    <r>
      <rPr>
        <sz val="8"/>
        <rFont val="Arial"/>
      </rPr>
      <t xml:space="preserve">dark grey </t>
    </r>
    <r>
      <rPr>
        <sz val="8"/>
        <rFont val="Arial"/>
      </rPr>
      <t>black</t>
    </r>
  </si>
  <si>
    <r>
      <rPr>
        <b/>
        <sz val="7.5"/>
        <rFont val="Arial"/>
      </rPr>
      <t xml:space="preserve">GENER S </t>
    </r>
    <r>
      <rPr>
        <b/>
        <sz val="7.5"/>
        <rFont val="Arial"/>
      </rPr>
      <t>GENER S</t>
    </r>
  </si>
  <si>
    <r>
      <rPr>
        <b/>
        <sz val="7.5"/>
        <rFont val="Arial"/>
      </rPr>
      <t xml:space="preserve">GENER M </t>
    </r>
    <r>
      <rPr>
        <b/>
        <sz val="7.5"/>
        <rFont val="Arial"/>
      </rPr>
      <t>GENER M</t>
    </r>
  </si>
  <si>
    <r>
      <rPr>
        <b/>
        <sz val="7.5"/>
        <rFont val="Arial"/>
      </rPr>
      <t xml:space="preserve">GENER L </t>
    </r>
    <r>
      <rPr>
        <b/>
        <sz val="7.5"/>
        <rFont val="Arial"/>
      </rPr>
      <t>GENER L</t>
    </r>
  </si>
  <si>
    <r>
      <rPr>
        <sz val="6.5"/>
        <rFont val="Century Gothic"/>
      </rPr>
      <t xml:space="preserve">orologi watches </t>
    </r>
    <r>
      <rPr>
        <b/>
        <sz val="7"/>
        <rFont val="Century Gothic"/>
      </rPr>
      <t>53.</t>
    </r>
  </si>
  <si>
    <r>
      <rPr>
        <sz val="14"/>
        <rFont val="Century Gothic"/>
      </rPr>
      <t>O bracelet flower slim .bracciale bracelet</t>
    </r>
  </si>
  <si>
    <r>
      <rPr>
        <sz val="8"/>
        <rFont val="Arial"/>
      </rPr>
      <t xml:space="preserve">col. </t>
    </r>
    <r>
      <rPr>
        <b/>
        <sz val="7.5"/>
        <rFont val="Arial"/>
      </rPr>
      <t>143</t>
    </r>
  </si>
  <si>
    <r>
      <rPr>
        <sz val="8"/>
        <rFont val="Arial"/>
      </rPr>
      <t>neve</t>
    </r>
  </si>
  <si>
    <r>
      <rPr>
        <sz val="8"/>
        <rFont val="Arial"/>
      </rPr>
      <t>snow white</t>
    </r>
  </si>
  <si>
    <r>
      <rPr>
        <sz val="8"/>
        <rFont val="Arial"/>
      </rPr>
      <t xml:space="preserve">col. </t>
    </r>
    <r>
      <rPr>
        <b/>
        <sz val="7.5"/>
        <rFont val="Arial"/>
      </rPr>
      <t>059</t>
    </r>
  </si>
  <si>
    <r>
      <rPr>
        <sz val="8"/>
        <rFont val="Arial"/>
      </rPr>
      <t>oceano</t>
    </r>
  </si>
  <si>
    <r>
      <rPr>
        <sz val="8"/>
        <rFont val="Arial"/>
      </rPr>
      <t>ocean</t>
    </r>
  </si>
  <si>
    <r>
      <rPr>
        <sz val="8"/>
        <rFont val="Arial"/>
      </rPr>
      <t xml:space="preserve">col. </t>
    </r>
    <r>
      <rPr>
        <b/>
        <sz val="7.5"/>
        <rFont val="Arial"/>
      </rPr>
      <t>086</t>
    </r>
  </si>
  <si>
    <r>
      <rPr>
        <sz val="8"/>
        <rFont val="Arial"/>
      </rPr>
      <t>tortora</t>
    </r>
  </si>
  <si>
    <r>
      <rPr>
        <sz val="8"/>
        <rFont val="Arial"/>
      </rPr>
      <t>dove-grey</t>
    </r>
  </si>
  <si>
    <r>
      <rPr>
        <b/>
        <sz val="7.5"/>
        <rFont val="Arial"/>
      </rPr>
      <t xml:space="preserve">GENER S </t>
    </r>
    <r>
      <rPr>
        <b/>
        <sz val="7.5"/>
        <rFont val="Arial"/>
      </rPr>
      <t xml:space="preserve">GENER S </t>
    </r>
    <r>
      <rPr>
        <b/>
        <sz val="7.5"/>
        <rFont val="Arial"/>
      </rPr>
      <t>GENER S</t>
    </r>
  </si>
  <si>
    <r>
      <rPr>
        <b/>
        <sz val="7.5"/>
        <rFont val="Arial"/>
      </rPr>
      <t xml:space="preserve">GENER M </t>
    </r>
    <r>
      <rPr>
        <b/>
        <sz val="7.5"/>
        <rFont val="Arial"/>
      </rPr>
      <t xml:space="preserve">GENER M </t>
    </r>
    <r>
      <rPr>
        <b/>
        <sz val="7.5"/>
        <rFont val="Arial"/>
      </rPr>
      <t>GENER M</t>
    </r>
  </si>
  <si>
    <r>
      <rPr>
        <sz val="10"/>
        <rFont val="Arial"/>
      </rPr>
      <t xml:space="preserve">code </t>
    </r>
    <r>
      <rPr>
        <b/>
        <sz val="10"/>
        <rFont val="Arial"/>
      </rPr>
      <t>OBRCF002 SIS01</t>
    </r>
  </si>
  <si>
    <r>
      <rPr>
        <b/>
        <sz val="7.5"/>
        <rFont val="Arial"/>
      </rPr>
      <t xml:space="preserve">descrizione </t>
    </r>
    <r>
      <rPr>
        <sz val="8"/>
        <rFont val="Arial"/>
      </rPr>
      <t xml:space="preserve">O bracelet flower slim </t>
    </r>
  </si>
  <si>
    <r>
      <rPr>
        <sz val="8"/>
        <rFont val="Arial"/>
      </rPr>
      <t>silicone</t>
    </r>
  </si>
  <si>
    <r>
      <rPr>
        <b/>
        <sz val="7.5"/>
        <rFont val="Arial"/>
      </rPr>
      <t xml:space="preserve">materiale </t>
    </r>
    <r>
      <rPr>
        <sz val="8"/>
        <rFont val="Arial"/>
      </rPr>
      <t>silicone</t>
    </r>
  </si>
  <si>
    <r>
      <rPr>
        <b/>
        <sz val="7.5"/>
        <rFont val="Arial"/>
      </rPr>
      <t xml:space="preserve">description </t>
    </r>
    <r>
      <rPr>
        <sz val="8"/>
        <rFont val="Arial"/>
      </rPr>
      <t xml:space="preserve">O bracelet flower slim </t>
    </r>
  </si>
  <si>
    <r>
      <rPr>
        <sz val="8"/>
        <rFont val="Arial"/>
      </rPr>
      <t>silicone</t>
    </r>
  </si>
  <si>
    <r>
      <rPr>
        <b/>
        <sz val="7.5"/>
        <rFont val="Arial"/>
      </rPr>
      <t xml:space="preserve">material </t>
    </r>
    <r>
      <rPr>
        <sz val="8"/>
        <rFont val="Arial"/>
      </rPr>
      <t>silicone</t>
    </r>
  </si>
  <si>
    <r>
      <rPr>
        <sz val="8"/>
        <rFont val="Arial"/>
      </rPr>
      <t xml:space="preserve"> </t>
    </r>
    <r>
      <rPr>
        <sz val="8"/>
        <rFont val="Arial"/>
      </rPr>
      <t xml:space="preserve">col. </t>
    </r>
    <r>
      <rPr>
        <b/>
        <sz val="7.5"/>
        <rFont val="Arial"/>
      </rPr>
      <t xml:space="preserve">071 </t>
    </r>
    <r>
      <rPr>
        <sz val="8"/>
        <rFont val="Arial"/>
      </rPr>
      <t xml:space="preserve">col. </t>
    </r>
    <r>
      <rPr>
        <b/>
        <sz val="7.5"/>
        <rFont val="Arial"/>
      </rPr>
      <t>055</t>
    </r>
  </si>
  <si>
    <r>
      <rPr>
        <sz val="8"/>
        <rFont val="Arial"/>
      </rPr>
      <t xml:space="preserve"> </t>
    </r>
    <r>
      <rPr>
        <sz val="8"/>
        <rFont val="Arial"/>
      </rPr>
      <t xml:space="preserve">roccia </t>
    </r>
    <r>
      <rPr>
        <sz val="8"/>
        <rFont val="Arial"/>
      </rPr>
      <t>nero</t>
    </r>
  </si>
  <si>
    <r>
      <rPr>
        <sz val="8"/>
        <rFont val="Arial"/>
      </rPr>
      <t xml:space="preserve">rock </t>
    </r>
    <r>
      <rPr>
        <sz val="8"/>
        <rFont val="Arial"/>
      </rPr>
      <t>black</t>
    </r>
  </si>
  <si>
    <r>
      <rPr>
        <b/>
        <sz val="7.5"/>
        <rFont val="Arial"/>
      </rPr>
      <t xml:space="preserve"> </t>
    </r>
    <r>
      <rPr>
        <b/>
        <sz val="7.5"/>
        <rFont val="Arial"/>
      </rPr>
      <t xml:space="preserve">GENER S </t>
    </r>
    <r>
      <rPr>
        <b/>
        <sz val="7.5"/>
        <rFont val="Arial"/>
      </rPr>
      <t>GENER S</t>
    </r>
  </si>
  <si>
    <r>
      <rPr>
        <b/>
        <sz val="7.5"/>
        <rFont val="Arial"/>
      </rPr>
      <t xml:space="preserve">GENER M </t>
    </r>
    <r>
      <rPr>
        <b/>
        <sz val="7.5"/>
        <rFont val="Arial"/>
      </rPr>
      <t>GENER M</t>
    </r>
  </si>
  <si>
    <r>
      <rPr>
        <b/>
        <sz val="7"/>
        <rFont val="Century Gothic"/>
      </rPr>
      <t xml:space="preserve">56. O bag </t>
    </r>
    <r>
      <rPr>
        <sz val="6.5"/>
        <rFont val="Century Gothic"/>
      </rPr>
      <t>summer 2018 .continuativo carry over</t>
    </r>
  </si>
  <si>
    <r>
      <rPr>
        <b/>
        <sz val="7.5"/>
        <rFont val="Arial"/>
      </rPr>
      <t xml:space="preserve">GENER S </t>
    </r>
    <r>
      <rPr>
        <b/>
        <sz val="7.5"/>
        <rFont val="Arial"/>
      </rPr>
      <t xml:space="preserve">GENER S </t>
    </r>
    <r>
      <rPr>
        <b/>
        <sz val="7.5"/>
        <rFont val="Arial"/>
      </rPr>
      <t>GENER S</t>
    </r>
  </si>
  <si>
    <r>
      <rPr>
        <sz val="14"/>
        <rFont val="Century Gothic"/>
      </rPr>
      <t>O bracelet flower big .bracciale bracelet</t>
    </r>
  </si>
  <si>
    <r>
      <rPr>
        <sz val="8"/>
        <rFont val="Arial"/>
      </rPr>
      <t xml:space="preserve">col. </t>
    </r>
    <r>
      <rPr>
        <b/>
        <sz val="7.5"/>
        <rFont val="Arial"/>
      </rPr>
      <t>143</t>
    </r>
  </si>
  <si>
    <r>
      <rPr>
        <sz val="8"/>
        <rFont val="Arial"/>
      </rPr>
      <t>neve</t>
    </r>
  </si>
  <si>
    <r>
      <rPr>
        <sz val="8"/>
        <rFont val="Arial"/>
      </rPr>
      <t>snow white</t>
    </r>
  </si>
  <si>
    <r>
      <rPr>
        <sz val="8"/>
        <rFont val="Arial"/>
      </rPr>
      <t xml:space="preserve">col. </t>
    </r>
    <r>
      <rPr>
        <b/>
        <sz val="7.5"/>
        <rFont val="Arial"/>
      </rPr>
      <t>059</t>
    </r>
  </si>
  <si>
    <r>
      <rPr>
        <sz val="8"/>
        <rFont val="Arial"/>
      </rPr>
      <t>oceano</t>
    </r>
  </si>
  <si>
    <r>
      <rPr>
        <sz val="8"/>
        <rFont val="Arial"/>
      </rPr>
      <t>ocean</t>
    </r>
  </si>
  <si>
    <r>
      <rPr>
        <sz val="8"/>
        <rFont val="Arial"/>
      </rPr>
      <t xml:space="preserve">col. </t>
    </r>
    <r>
      <rPr>
        <b/>
        <sz val="7.5"/>
        <rFont val="Arial"/>
      </rPr>
      <t>086</t>
    </r>
  </si>
  <si>
    <r>
      <rPr>
        <sz val="8"/>
        <rFont val="Arial"/>
      </rPr>
      <t>tortora</t>
    </r>
  </si>
  <si>
    <r>
      <rPr>
        <sz val="8"/>
        <rFont val="Arial"/>
      </rPr>
      <t>dove-grey</t>
    </r>
  </si>
  <si>
    <r>
      <rPr>
        <b/>
        <sz val="7.5"/>
        <rFont val="Arial"/>
      </rPr>
      <t xml:space="preserve">GENER M </t>
    </r>
    <r>
      <rPr>
        <b/>
        <sz val="7.5"/>
        <rFont val="Arial"/>
      </rPr>
      <t xml:space="preserve">GENER M </t>
    </r>
    <r>
      <rPr>
        <b/>
        <sz val="7.5"/>
        <rFont val="Arial"/>
      </rPr>
      <t>GENER M</t>
    </r>
  </si>
  <si>
    <r>
      <rPr>
        <sz val="10"/>
        <rFont val="Arial"/>
      </rPr>
      <t xml:space="preserve">code </t>
    </r>
    <r>
      <rPr>
        <b/>
        <sz val="10"/>
        <rFont val="Arial"/>
      </rPr>
      <t>OBRCF003 SIS01</t>
    </r>
  </si>
  <si>
    <r>
      <rPr>
        <b/>
        <sz val="7.5"/>
        <rFont val="Arial"/>
      </rPr>
      <t xml:space="preserve">descrizione </t>
    </r>
    <r>
      <rPr>
        <sz val="8"/>
        <rFont val="Arial"/>
      </rPr>
      <t xml:space="preserve">O bracelet flower big silicone </t>
    </r>
  </si>
  <si>
    <r>
      <rPr>
        <b/>
        <sz val="7.5"/>
        <rFont val="Arial"/>
      </rPr>
      <t xml:space="preserve">materiale </t>
    </r>
    <r>
      <rPr>
        <sz val="8"/>
        <rFont val="Arial"/>
      </rPr>
      <t>silicone</t>
    </r>
  </si>
  <si>
    <r>
      <rPr>
        <b/>
        <sz val="7.5"/>
        <rFont val="Arial"/>
      </rPr>
      <t xml:space="preserve">description </t>
    </r>
    <r>
      <rPr>
        <sz val="8"/>
        <rFont val="Arial"/>
      </rPr>
      <t xml:space="preserve">O bracelet flower big silicone </t>
    </r>
  </si>
  <si>
    <r>
      <rPr>
        <b/>
        <sz val="7.5"/>
        <rFont val="Arial"/>
      </rPr>
      <t xml:space="preserve">material </t>
    </r>
    <r>
      <rPr>
        <sz val="8"/>
        <rFont val="Arial"/>
      </rPr>
      <t>silicone</t>
    </r>
  </si>
  <si>
    <r>
      <rPr>
        <sz val="8"/>
        <rFont val="Arial"/>
      </rPr>
      <t xml:space="preserve">col. </t>
    </r>
    <r>
      <rPr>
        <b/>
        <sz val="7.5"/>
        <rFont val="Arial"/>
      </rPr>
      <t xml:space="preserve">071 </t>
    </r>
    <r>
      <rPr>
        <sz val="8"/>
        <rFont val="Arial"/>
      </rPr>
      <t xml:space="preserve">col. </t>
    </r>
    <r>
      <rPr>
        <b/>
        <sz val="7.5"/>
        <rFont val="Arial"/>
      </rPr>
      <t>055</t>
    </r>
  </si>
  <si>
    <r>
      <rPr>
        <sz val="8"/>
        <rFont val="Arial"/>
      </rPr>
      <t xml:space="preserve">roccia </t>
    </r>
    <r>
      <rPr>
        <sz val="8"/>
        <rFont val="Arial"/>
      </rPr>
      <t>nero</t>
    </r>
  </si>
  <si>
    <r>
      <rPr>
        <sz val="8"/>
        <rFont val="Arial"/>
      </rPr>
      <t xml:space="preserve">rock </t>
    </r>
    <r>
      <rPr>
        <sz val="8"/>
        <rFont val="Arial"/>
      </rPr>
      <t>black</t>
    </r>
  </si>
  <si>
    <r>
      <rPr>
        <b/>
        <sz val="7.5"/>
        <rFont val="Arial"/>
      </rPr>
      <t xml:space="preserve">GENER S </t>
    </r>
    <r>
      <rPr>
        <b/>
        <sz val="7.5"/>
        <rFont val="Arial"/>
      </rPr>
      <t>GENER S</t>
    </r>
  </si>
  <si>
    <r>
      <rPr>
        <b/>
        <sz val="7.5"/>
        <rFont val="Arial"/>
      </rPr>
      <t xml:space="preserve">GENER M </t>
    </r>
    <r>
      <rPr>
        <b/>
        <sz val="7.5"/>
        <rFont val="Arial"/>
      </rPr>
      <t>GENER M</t>
    </r>
  </si>
  <si>
    <r>
      <rPr>
        <sz val="6.5"/>
        <rFont val="Century Gothic"/>
      </rPr>
      <t xml:space="preserve">bracciali bracelets </t>
    </r>
    <r>
      <rPr>
        <b/>
        <sz val="7"/>
        <rFont val="Century Gothic"/>
      </rPr>
      <t>57.</t>
    </r>
  </si>
  <si>
    <r>
      <rPr>
        <sz val="15.5"/>
        <rFont val="Century Gothic"/>
      </rPr>
      <t xml:space="preserve">EVA compound texture greca </t>
    </r>
    <r>
      <rPr>
        <sz val="11.5"/>
        <rFont val="Century Gothic"/>
      </rPr>
      <t>.scocca body O hug donna O hug woman</t>
    </r>
  </si>
  <si>
    <r>
      <rPr>
        <sz val="7.5"/>
        <rFont val="Arial"/>
      </rPr>
      <t xml:space="preserve">col. </t>
    </r>
    <r>
      <rPr>
        <b/>
        <sz val="8"/>
        <rFont val="Arial"/>
      </rPr>
      <t>017</t>
    </r>
  </si>
  <si>
    <r>
      <rPr>
        <sz val="7.5"/>
        <rFont val="Arial"/>
      </rPr>
      <t>blu navy</t>
    </r>
  </si>
  <si>
    <r>
      <rPr>
        <sz val="7.5"/>
        <rFont val="Arial"/>
      </rPr>
      <t>navy blue</t>
    </r>
  </si>
  <si>
    <r>
      <rPr>
        <sz val="7.5"/>
        <rFont val="Arial"/>
      </rPr>
      <t xml:space="preserve">col. </t>
    </r>
    <r>
      <rPr>
        <b/>
        <sz val="8"/>
        <rFont val="Arial"/>
      </rPr>
      <t>371</t>
    </r>
  </si>
  <si>
    <r>
      <rPr>
        <sz val="7.5"/>
        <rFont val="Arial"/>
      </rPr>
      <t>latte</t>
    </r>
  </si>
  <si>
    <r>
      <rPr>
        <sz val="7.5"/>
        <rFont val="Arial"/>
      </rPr>
      <t>milk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</si>
  <si>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</si>
  <si>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</t>
    </r>
  </si>
  <si>
    <r>
      <rPr>
        <sz val="7.5"/>
        <rFont val="Arial"/>
      </rPr>
      <t>black</t>
    </r>
  </si>
  <si>
    <r>
      <rPr>
        <sz val="10"/>
        <rFont val="Arial"/>
      </rPr>
      <t xml:space="preserve">code </t>
    </r>
    <r>
      <rPr>
        <b/>
        <sz val="10"/>
        <rFont val="Arial"/>
      </rPr>
      <t>OHUGB002 EVS06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</si>
  <si>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O hug scocca portafoglio </t>
    </r>
  </si>
  <si>
    <r>
      <rPr>
        <sz val="7.5"/>
        <rFont val="Arial"/>
      </rPr>
      <t xml:space="preserve">donna EVA compound texture greca </t>
    </r>
  </si>
  <si>
    <r>
      <rPr>
        <b/>
        <sz val="8"/>
        <rFont val="Arial"/>
      </rPr>
      <t xml:space="preserve">materiale </t>
    </r>
    <r>
      <rPr>
        <sz val="7.5"/>
        <rFont val="Arial"/>
      </rPr>
      <t>EVA compound</t>
    </r>
  </si>
  <si>
    <r>
      <rPr>
        <b/>
        <sz val="8"/>
        <rFont val="Arial"/>
      </rPr>
      <t xml:space="preserve">abbinamenti </t>
    </r>
    <r>
      <rPr>
        <sz val="7.5"/>
        <rFont val="Arial"/>
      </rPr>
      <t>interno O hug donna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</si>
  <si>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O hug EVA compound greek </t>
    </r>
  </si>
  <si>
    <r>
      <rPr>
        <sz val="7.5"/>
        <rFont val="Arial"/>
      </rPr>
      <t>texture body woman’s wallet</t>
    </r>
  </si>
  <si>
    <r>
      <rPr>
        <b/>
        <sz val="8"/>
        <rFont val="Arial"/>
      </rPr>
      <t xml:space="preserve">material </t>
    </r>
    <r>
      <rPr>
        <sz val="7.5"/>
        <rFont val="Arial"/>
      </rPr>
      <t>EVA compound</t>
    </r>
  </si>
  <si>
    <r>
      <rPr>
        <b/>
        <sz val="8"/>
        <rFont val="Arial"/>
      </rPr>
      <t xml:space="preserve">components </t>
    </r>
    <r>
      <rPr>
        <sz val="7.5"/>
        <rFont val="Arial"/>
      </rPr>
      <t>O hug woman lining</t>
    </r>
  </si>
  <si>
    <r>
      <rPr>
        <sz val="15.5"/>
        <rFont val="Century Gothic"/>
      </rPr>
      <t xml:space="preserve">ecopelle con brisè </t>
    </r>
    <r>
      <rPr>
        <sz val="11.5"/>
        <rFont val="Century Gothic"/>
      </rPr>
      <t>.interno inner bag O hug donna O hug woman</t>
    </r>
  </si>
  <si>
    <r>
      <rPr>
        <sz val="7.5"/>
        <rFont val="Arial"/>
      </rPr>
      <t xml:space="preserve">col. </t>
    </r>
    <r>
      <rPr>
        <b/>
        <sz val="8"/>
        <rFont val="Arial"/>
      </rPr>
      <t>071</t>
    </r>
  </si>
  <si>
    <r>
      <rPr>
        <sz val="7.5"/>
        <rFont val="Arial"/>
      </rPr>
      <t>roccia</t>
    </r>
  </si>
  <si>
    <r>
      <rPr>
        <sz val="7.5"/>
        <rFont val="Arial"/>
      </rPr>
      <t>rock</t>
    </r>
  </si>
  <si>
    <r>
      <rPr>
        <sz val="7.5"/>
        <rFont val="Arial"/>
      </rPr>
      <t xml:space="preserve">col. </t>
    </r>
    <r>
      <rPr>
        <b/>
        <sz val="8"/>
        <rFont val="Arial"/>
      </rPr>
      <t>055</t>
    </r>
  </si>
  <si>
    <r>
      <rPr>
        <sz val="7.5"/>
        <rFont val="Arial"/>
      </rPr>
      <t>nero</t>
    </r>
  </si>
  <si>
    <r>
      <rPr>
        <sz val="7.5"/>
        <rFont val="Arial"/>
      </rPr>
      <t>black</t>
    </r>
  </si>
  <si>
    <r>
      <rPr>
        <sz val="7.5"/>
        <rFont val="Arial"/>
      </rPr>
      <t xml:space="preserve">col. </t>
    </r>
    <r>
      <rPr>
        <b/>
        <sz val="8"/>
        <rFont val="Arial"/>
      </rPr>
      <t>006</t>
    </r>
  </si>
  <si>
    <r>
      <rPr>
        <sz val="7.5"/>
        <rFont val="Arial"/>
      </rPr>
      <t>avorio</t>
    </r>
  </si>
  <si>
    <r>
      <rPr>
        <sz val="7.5"/>
        <rFont val="Arial"/>
      </rPr>
      <t>ivory</t>
    </r>
  </si>
  <si>
    <r>
      <rPr>
        <sz val="10"/>
        <rFont val="Arial"/>
      </rPr>
      <t xml:space="preserve">code </t>
    </r>
    <r>
      <rPr>
        <b/>
        <sz val="10"/>
        <rFont val="Arial"/>
      </rPr>
      <t>OHUGI002 ECS70</t>
    </r>
  </si>
  <si>
    <r>
      <rPr>
        <b/>
        <sz val="8"/>
        <rFont val="Arial"/>
      </rPr>
      <t xml:space="preserve">descrizione </t>
    </r>
    <r>
      <rPr>
        <sz val="7.5"/>
        <rFont val="Arial"/>
      </rPr>
      <t xml:space="preserve">interno donna ecopelle con </t>
    </r>
  </si>
  <si>
    <r>
      <rPr>
        <sz val="7.5"/>
        <rFont val="Arial"/>
      </rPr>
      <t>brisè</t>
    </r>
  </si>
  <si>
    <r>
      <rPr>
        <b/>
        <sz val="8"/>
        <rFont val="Arial"/>
      </rPr>
      <t xml:space="preserve">materiale </t>
    </r>
    <r>
      <rPr>
        <sz val="7.5"/>
        <rFont val="Arial"/>
      </rPr>
      <t>ecopelle</t>
    </r>
  </si>
  <si>
    <r>
      <rPr>
        <b/>
        <sz val="8"/>
        <rFont val="Arial"/>
      </rPr>
      <t xml:space="preserve">abbinamenti </t>
    </r>
    <r>
      <rPr>
        <sz val="7.5"/>
        <rFont val="Arial"/>
      </rPr>
      <t>scocca O hug donna</t>
    </r>
  </si>
  <si>
    <r>
      <rPr>
        <b/>
        <sz val="8"/>
        <rFont val="Arial"/>
      </rPr>
      <t xml:space="preserve">description </t>
    </r>
    <r>
      <rPr>
        <sz val="7.5"/>
        <rFont val="Arial"/>
      </rPr>
      <t xml:space="preserve">woman’s faux leather inner </t>
    </r>
  </si>
  <si>
    <r>
      <rPr>
        <sz val="7.5"/>
        <rFont val="Arial"/>
      </rPr>
      <t>bag with brisè</t>
    </r>
  </si>
  <si>
    <r>
      <rPr>
        <b/>
        <sz val="8"/>
        <rFont val="Arial"/>
      </rPr>
      <t xml:space="preserve">material </t>
    </r>
    <r>
      <rPr>
        <sz val="7.5"/>
        <rFont val="Arial"/>
      </rPr>
      <t>faux leather</t>
    </r>
  </si>
  <si>
    <r>
      <rPr>
        <b/>
        <sz val="8"/>
        <rFont val="Arial"/>
      </rPr>
      <t xml:space="preserve">components </t>
    </r>
    <r>
      <rPr>
        <sz val="7.5"/>
        <rFont val="Arial"/>
      </rPr>
      <t>O hug woman body</t>
    </r>
  </si>
  <si>
    <r>
      <rPr>
        <b/>
        <sz val="7"/>
        <rFont val="Century Gothic"/>
      </rPr>
      <t xml:space="preserve">60. O bag </t>
    </r>
    <r>
      <rPr>
        <sz val="7"/>
        <rFont val="Century Gothic"/>
      </rPr>
      <t>fall 2018 .continuativo carry over</t>
    </r>
  </si>
  <si>
    <t>Nb car page</t>
  </si>
  <si>
    <t>??. O bag *</t>
  </si>
  <si>
    <t>Ref</t>
  </si>
  <si>
    <t>Modèle</t>
  </si>
  <si>
    <t>Pièce</t>
  </si>
  <si>
    <t>Couleur</t>
  </si>
  <si>
    <t>Code Barre</t>
  </si>
  <si>
    <t>Catalogue</t>
  </si>
  <si>
    <t>Page</t>
  </si>
  <si>
    <t>Data ok</t>
  </si>
  <si>
    <t>page</t>
  </si>
  <si>
    <t>catalogue</t>
  </si>
  <si>
    <t>code *</t>
  </si>
  <si>
    <t>couleurs</t>
  </si>
  <si>
    <t>col. *</t>
  </si>
  <si>
    <t>col. 371  col. 078 col. 017 col. 055</t>
  </si>
  <si>
    <r>
      <t xml:space="preserve">col. </t>
    </r>
    <r>
      <rPr>
        <b/>
        <sz val="8"/>
        <rFont val="Arial"/>
      </rPr>
      <t xml:space="preserve">371 </t>
    </r>
  </si>
  <si>
    <r>
      <t xml:space="preserve">col. </t>
    </r>
    <r>
      <rPr>
        <b/>
        <sz val="8"/>
        <rFont val="Arial"/>
      </rPr>
      <t xml:space="preserve">055 </t>
    </r>
    <r>
      <rPr>
        <sz val="8"/>
        <rFont val="Arial"/>
      </rPr>
      <t xml:space="preserve">col. </t>
    </r>
    <r>
      <rPr>
        <b/>
        <sz val="8"/>
        <rFont val="Arial"/>
      </rPr>
      <t>039</t>
    </r>
  </si>
  <si>
    <t>N°</t>
  </si>
  <si>
    <t>Index</t>
  </si>
  <si>
    <t>col. 008 col. 028 col. 009 col. 055 col. 039 col. 084 col. 008 col. 086 col. 084</t>
  </si>
  <si>
    <t xml:space="preserve">col. 371 col. 017 col. 078 col. 071 col. 055        </t>
  </si>
  <si>
    <t>N4:T15</t>
  </si>
  <si>
    <t>CodeBarre</t>
  </si>
  <si>
    <t>CodeBarreNum</t>
  </si>
  <si>
    <t>&lt;NOP&gt;</t>
  </si>
  <si>
    <t>Zone données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</si>
</sst>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0" x14ac:knownFonts="1">
    <font>
      <sz val="11"/>
      <color rgb="FF000000"/>
      <name val="Calibri"/>
      <family val="2"/>
    </font>
    <font>
      <sz val="15.5"/>
      <name val="Century Gothic"/>
    </font>
    <font>
      <sz val="10"/>
      <name val="Arial"/>
    </font>
    <font>
      <b/>
      <sz val="8"/>
      <name val="Arial"/>
    </font>
    <font>
      <sz val="8"/>
      <name val="Arial"/>
    </font>
    <font>
      <b/>
      <sz val="7"/>
      <name val="Century Gothic"/>
    </font>
    <font>
      <sz val="6.5"/>
      <name val="Century Gothic"/>
    </font>
    <font>
      <sz val="15"/>
      <name val="Century Gothic"/>
    </font>
    <font>
      <sz val="7.5"/>
      <name val="Arial"/>
    </font>
    <font>
      <b/>
      <sz val="7.5"/>
      <name val="Arial"/>
    </font>
    <font>
      <sz val="14"/>
      <name val="Century Gothic"/>
    </font>
    <font>
      <sz val="7"/>
      <name val="Century Gothic"/>
    </font>
    <font>
      <sz val="11.5"/>
      <name val="Century Gothic"/>
    </font>
    <font>
      <b/>
      <sz val="9.5"/>
      <name val="Arial"/>
    </font>
    <font>
      <b/>
      <sz val="10"/>
      <name val="Arial"/>
    </font>
    <font>
      <b/>
      <sz val="7.5"/>
      <name val="Century Gothic"/>
    </font>
    <font>
      <b/>
      <sz val="11"/>
      <color rgb="FF000000"/>
      <name val="Calibri"/>
    </font>
    <font>
      <u/>
      <sz val="11"/>
      <color theme="11"/>
      <name val="Calibri"/>
      <family val="2"/>
    </font>
    <font>
      <sz val="8"/>
      <name val="Calibri"/>
      <family val="2"/>
    </font>
    <font>
      <u/>
      <sz val="11"/>
      <color theme="10"/>
      <name val="Calibri"/>
      <family val="2"/>
    </font>
  </fonts>
  <fills count="13">
    <fill>
      <patternFill patternType="none"/>
    </fill>
    <fill>
      <patternFill patternType="gray125"/>
    </fill>
    <fill>
      <patternFill patternType="solid">
        <fgColor theme="4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5" tint="0.39997558519241921"/>
        <bgColor indexed="64"/>
      </patternFill>
    </fill>
  </fills>
  <borders count="10">
    <border>
      <left/>
      <right/>
      <top/>
      <bottom/>
      <diagonal/>
    </border>
    <border>
      <left/>
      <right/>
      <top/>
      <bottom/>
      <diagonal/>
    </border>
    <border>
      <left style="double">
        <color auto="1"/>
      </left>
      <right/>
      <top style="double">
        <color auto="1"/>
      </top>
      <bottom/>
      <diagonal/>
    </border>
    <border>
      <left/>
      <right/>
      <top style="double">
        <color auto="1"/>
      </top>
      <bottom/>
      <diagonal/>
    </border>
    <border>
      <left/>
      <right style="double">
        <color auto="1"/>
      </right>
      <top style="double">
        <color auto="1"/>
      </top>
      <bottom/>
      <diagonal/>
    </border>
    <border>
      <left style="double">
        <color auto="1"/>
      </left>
      <right/>
      <top/>
      <bottom/>
      <diagonal/>
    </border>
    <border>
      <left/>
      <right style="double">
        <color auto="1"/>
      </right>
      <top/>
      <bottom/>
      <diagonal/>
    </border>
    <border>
      <left style="double">
        <color auto="1"/>
      </left>
      <right/>
      <top/>
      <bottom style="double">
        <color auto="1"/>
      </bottom>
      <diagonal/>
    </border>
    <border>
      <left/>
      <right/>
      <top/>
      <bottom style="double">
        <color auto="1"/>
      </bottom>
      <diagonal/>
    </border>
    <border>
      <left/>
      <right style="double">
        <color auto="1"/>
      </right>
      <top/>
      <bottom style="double">
        <color auto="1"/>
      </bottom>
      <diagonal/>
    </border>
  </borders>
  <cellStyleXfs count="71">
    <xf numFmtId="0" fontId="0" fillId="0" borderId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  <xf numFmtId="0" fontId="19" fillId="0" borderId="0" applyNumberFormat="0" applyFill="0" applyBorder="0" applyAlignment="0" applyProtection="0"/>
    <xf numFmtId="0" fontId="17" fillId="0" borderId="0" applyNumberFormat="0" applyFill="0" applyBorder="0" applyAlignment="0" applyProtection="0"/>
  </cellStyleXfs>
  <cellXfs count="61">
    <xf numFmtId="0" fontId="0" fillId="0" borderId="0" xfId="0"/>
    <xf numFmtId="0" fontId="1" fillId="0" borderId="1" xfId="0" applyFont="1" applyBorder="1" applyAlignment="1">
      <alignment horizontal="left" vertical="top"/>
    </xf>
    <xf numFmtId="0" fontId="2" fillId="0" borderId="1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top"/>
    </xf>
    <xf numFmtId="0" fontId="5" fillId="0" borderId="1" xfId="0" applyFont="1" applyBorder="1" applyAlignment="1">
      <alignment horizontal="left" vertical="top"/>
    </xf>
    <xf numFmtId="0" fontId="6" fillId="0" borderId="1" xfId="0" applyFont="1" applyBorder="1" applyAlignment="1">
      <alignment horizontal="left" vertical="top"/>
    </xf>
    <xf numFmtId="0" fontId="3" fillId="0" borderId="1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top"/>
    </xf>
    <xf numFmtId="0" fontId="7" fillId="0" borderId="1" xfId="0" applyFont="1" applyBorder="1" applyAlignment="1">
      <alignment horizontal="left" vertical="top"/>
    </xf>
    <xf numFmtId="0" fontId="8" fillId="0" borderId="1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top"/>
    </xf>
    <xf numFmtId="0" fontId="9" fillId="0" borderId="1" xfId="0" applyFont="1" applyBorder="1" applyAlignment="1">
      <alignment horizontal="left" vertical="top"/>
    </xf>
    <xf numFmtId="0" fontId="4" fillId="0" borderId="0" xfId="0" applyFont="1" applyAlignment="1">
      <alignment horizontal="right" vertical="center" wrapText="1" indent="7"/>
    </xf>
    <xf numFmtId="0" fontId="4" fillId="0" borderId="0" xfId="0" applyFont="1" applyAlignment="1">
      <alignment horizontal="center" vertical="center" wrapText="1"/>
    </xf>
    <xf numFmtId="0" fontId="4" fillId="0" borderId="0" xfId="0" applyFont="1" applyAlignment="1">
      <alignment horizontal="right" vertical="center" wrapText="1" indent="5"/>
    </xf>
    <xf numFmtId="0" fontId="4" fillId="0" borderId="0" xfId="0" applyFont="1" applyAlignment="1">
      <alignment horizontal="right" vertical="center" wrapText="1" indent="8"/>
    </xf>
    <xf numFmtId="0" fontId="9" fillId="0" borderId="0" xfId="0" applyFont="1" applyAlignment="1">
      <alignment horizontal="right" vertical="center" wrapText="1" indent="6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right" vertical="center" wrapText="1" indent="4"/>
    </xf>
    <xf numFmtId="0" fontId="10" fillId="0" borderId="1" xfId="0" applyFont="1" applyBorder="1" applyAlignment="1">
      <alignment horizontal="left" vertical="top"/>
    </xf>
    <xf numFmtId="1" fontId="0" fillId="0" borderId="0" xfId="0" applyNumberFormat="1"/>
    <xf numFmtId="0" fontId="0" fillId="3" borderId="0" xfId="0" applyFill="1"/>
    <xf numFmtId="0" fontId="0" fillId="0" borderId="2" xfId="0" applyBorder="1"/>
    <xf numFmtId="0" fontId="0" fillId="0" borderId="3" xfId="0" applyBorder="1"/>
    <xf numFmtId="1" fontId="0" fillId="0" borderId="3" xfId="0" applyNumberFormat="1" applyBorder="1"/>
    <xf numFmtId="0" fontId="0" fillId="0" borderId="4" xfId="0" applyBorder="1"/>
    <xf numFmtId="0" fontId="0" fillId="2" borderId="5" xfId="0" applyFill="1" applyBorder="1"/>
    <xf numFmtId="0" fontId="0" fillId="3" borderId="1" xfId="0" applyFill="1" applyBorder="1"/>
    <xf numFmtId="0" fontId="0" fillId="0" borderId="1" xfId="0" applyBorder="1"/>
    <xf numFmtId="1" fontId="0" fillId="0" borderId="1" xfId="0" applyNumberFormat="1" applyBorder="1"/>
    <xf numFmtId="0" fontId="0" fillId="4" borderId="1" xfId="0" applyFill="1" applyBorder="1"/>
    <xf numFmtId="0" fontId="0" fillId="4" borderId="6" xfId="0" applyFill="1" applyBorder="1"/>
    <xf numFmtId="0" fontId="0" fillId="0" borderId="5" xfId="0" applyBorder="1"/>
    <xf numFmtId="0" fontId="0" fillId="5" borderId="1" xfId="0" applyFill="1" applyBorder="1"/>
    <xf numFmtId="1" fontId="16" fillId="6" borderId="1" xfId="0" applyNumberFormat="1" applyFont="1" applyFill="1" applyBorder="1"/>
    <xf numFmtId="0" fontId="0" fillId="0" borderId="6" xfId="0" applyBorder="1"/>
    <xf numFmtId="0" fontId="0" fillId="7" borderId="5" xfId="0" applyFill="1" applyBorder="1"/>
    <xf numFmtId="0" fontId="0" fillId="8" borderId="1" xfId="0" applyFill="1" applyBorder="1"/>
    <xf numFmtId="0" fontId="0" fillId="9" borderId="5" xfId="0" applyFill="1" applyBorder="1"/>
    <xf numFmtId="0" fontId="0" fillId="10" borderId="1" xfId="0" applyFill="1" applyBorder="1"/>
    <xf numFmtId="0" fontId="0" fillId="11" borderId="1" xfId="0" applyFill="1" applyBorder="1"/>
    <xf numFmtId="0" fontId="0" fillId="0" borderId="7" xfId="0" applyBorder="1"/>
    <xf numFmtId="0" fontId="0" fillId="0" borderId="8" xfId="0" applyBorder="1"/>
    <xf numFmtId="0" fontId="0" fillId="11" borderId="8" xfId="0" applyFill="1" applyBorder="1"/>
    <xf numFmtId="0" fontId="0" fillId="0" borderId="9" xfId="0" applyBorder="1"/>
    <xf numFmtId="0" fontId="16" fillId="4" borderId="1" xfId="0" applyFont="1" applyFill="1" applyBorder="1"/>
    <xf numFmtId="1" fontId="16" fillId="8" borderId="1" xfId="0" applyNumberFormat="1" applyFont="1" applyFill="1" applyBorder="1"/>
    <xf numFmtId="0" fontId="16" fillId="8" borderId="1" xfId="0" applyFont="1" applyFill="1" applyBorder="1"/>
    <xf numFmtId="0" fontId="0" fillId="7" borderId="1" xfId="0" applyFill="1" applyBorder="1"/>
    <xf numFmtId="1" fontId="16" fillId="10" borderId="1" xfId="0" applyNumberFormat="1" applyFont="1" applyFill="1" applyBorder="1"/>
    <xf numFmtId="0" fontId="16" fillId="6" borderId="0" xfId="0" applyFont="1" applyFill="1"/>
    <xf numFmtId="0" fontId="0" fillId="10" borderId="0" xfId="0" applyFill="1"/>
    <xf numFmtId="0" fontId="0" fillId="11" borderId="0" xfId="0" applyFill="1"/>
    <xf numFmtId="1" fontId="0" fillId="4" borderId="1" xfId="0" applyNumberFormat="1" applyFill="1" applyBorder="1"/>
    <xf numFmtId="1" fontId="0" fillId="10" borderId="0" xfId="0" applyNumberFormat="1" applyFill="1"/>
    <xf numFmtId="0" fontId="0" fillId="0" borderId="0" xfId="0" applyAlignment="1">
      <alignment horizontal="center"/>
    </xf>
    <xf numFmtId="0" fontId="0" fillId="8" borderId="0" xfId="0" applyFill="1"/>
    <xf numFmtId="0" fontId="0" fillId="12" borderId="0" xfId="0" applyFill="1"/>
  </cellXfs>
  <cellStyles count="71">
    <cellStyle name="Lien hypertexte" xfId="27" builtinId="8" hidden="1"/>
    <cellStyle name="Lien hypertexte" xfId="29" builtinId="8" hidden="1"/>
    <cellStyle name="Lien hypertexte" xfId="31" builtinId="8" hidden="1"/>
    <cellStyle name="Lien hypertexte" xfId="33" builtinId="8" hidden="1"/>
    <cellStyle name="Lien hypertexte" xfId="35" builtinId="8" hidden="1"/>
    <cellStyle name="Lien hypertexte" xfId="37" builtinId="8" hidden="1"/>
    <cellStyle name="Lien hypertexte" xfId="39" builtinId="8" hidden="1"/>
    <cellStyle name="Lien hypertexte" xfId="41" builtinId="8" hidden="1"/>
    <cellStyle name="Lien hypertexte" xfId="43" builtinId="8" hidden="1"/>
    <cellStyle name="Lien hypertexte" xfId="45" builtinId="8" hidden="1"/>
    <cellStyle name="Lien hypertexte" xfId="47" builtinId="8" hidden="1"/>
    <cellStyle name="Lien hypertexte" xfId="49" builtinId="8" hidden="1"/>
    <cellStyle name="Lien hypertexte" xfId="51" builtinId="8" hidden="1"/>
    <cellStyle name="Lien hypertexte" xfId="53" builtinId="8" hidden="1"/>
    <cellStyle name="Lien hypertexte" xfId="55" builtinId="8" hidden="1"/>
    <cellStyle name="Lien hypertexte" xfId="57" builtinId="8" hidden="1"/>
    <cellStyle name="Lien hypertexte" xfId="59" builtinId="8" hidden="1"/>
    <cellStyle name="Lien hypertexte" xfId="61" builtinId="8" hidden="1"/>
    <cellStyle name="Lien hypertexte" xfId="63" builtinId="8" hidden="1"/>
    <cellStyle name="Lien hypertexte" xfId="65" builtinId="8" hidden="1"/>
    <cellStyle name="Lien hypertexte" xfId="67" builtinId="8" hidden="1"/>
    <cellStyle name="Lien hypertexte" xfId="69" builtinId="8" hidden="1"/>
    <cellStyle name="Lien hypertexte visité" xfId="1" builtinId="9" hidden="1"/>
    <cellStyle name="Lien hypertexte visité" xfId="2" builtinId="9" hidden="1"/>
    <cellStyle name="Lien hypertexte visité" xfId="3" builtinId="9" hidden="1"/>
    <cellStyle name="Lien hypertexte visité" xfId="4" builtinId="9" hidden="1"/>
    <cellStyle name="Lien hypertexte visité" xfId="5" builtinId="9" hidden="1"/>
    <cellStyle name="Lien hypertexte visité" xfId="6" builtinId="9" hidden="1"/>
    <cellStyle name="Lien hypertexte visité" xfId="7" builtinId="9" hidden="1"/>
    <cellStyle name="Lien hypertexte visité" xfId="8" builtinId="9" hidden="1"/>
    <cellStyle name="Lien hypertexte visité" xfId="9" builtinId="9" hidden="1"/>
    <cellStyle name="Lien hypertexte visité" xfId="10" builtinId="9" hidden="1"/>
    <cellStyle name="Lien hypertexte visité" xfId="11" builtinId="9" hidden="1"/>
    <cellStyle name="Lien hypertexte visité" xfId="12" builtinId="9" hidden="1"/>
    <cellStyle name="Lien hypertexte visité" xfId="13" builtinId="9" hidden="1"/>
    <cellStyle name="Lien hypertexte visité" xfId="14" builtinId="9" hidden="1"/>
    <cellStyle name="Lien hypertexte visité" xfId="15" builtinId="9" hidden="1"/>
    <cellStyle name="Lien hypertexte visité" xfId="16" builtinId="9" hidden="1"/>
    <cellStyle name="Lien hypertexte visité" xfId="17" builtinId="9" hidden="1"/>
    <cellStyle name="Lien hypertexte visité" xfId="18" builtinId="9" hidden="1"/>
    <cellStyle name="Lien hypertexte visité" xfId="19" builtinId="9" hidden="1"/>
    <cellStyle name="Lien hypertexte visité" xfId="20" builtinId="9" hidden="1"/>
    <cellStyle name="Lien hypertexte visité" xfId="21" builtinId="9" hidden="1"/>
    <cellStyle name="Lien hypertexte visité" xfId="22" builtinId="9" hidden="1"/>
    <cellStyle name="Lien hypertexte visité" xfId="23" builtinId="9" hidden="1"/>
    <cellStyle name="Lien hypertexte visité" xfId="24" builtinId="9" hidden="1"/>
    <cellStyle name="Lien hypertexte visité" xfId="25" builtinId="9" hidden="1"/>
    <cellStyle name="Lien hypertexte visité" xfId="26" builtinId="9" hidden="1"/>
    <cellStyle name="Lien hypertexte visité" xfId="28" builtinId="9" hidden="1"/>
    <cellStyle name="Lien hypertexte visité" xfId="30" builtinId="9" hidden="1"/>
    <cellStyle name="Lien hypertexte visité" xfId="32" builtinId="9" hidden="1"/>
    <cellStyle name="Lien hypertexte visité" xfId="34" builtinId="9" hidden="1"/>
    <cellStyle name="Lien hypertexte visité" xfId="36" builtinId="9" hidden="1"/>
    <cellStyle name="Lien hypertexte visité" xfId="38" builtinId="9" hidden="1"/>
    <cellStyle name="Lien hypertexte visité" xfId="40" builtinId="9" hidden="1"/>
    <cellStyle name="Lien hypertexte visité" xfId="42" builtinId="9" hidden="1"/>
    <cellStyle name="Lien hypertexte visité" xfId="44" builtinId="9" hidden="1"/>
    <cellStyle name="Lien hypertexte visité" xfId="46" builtinId="9" hidden="1"/>
    <cellStyle name="Lien hypertexte visité" xfId="48" builtinId="9" hidden="1"/>
    <cellStyle name="Lien hypertexte visité" xfId="50" builtinId="9" hidden="1"/>
    <cellStyle name="Lien hypertexte visité" xfId="52" builtinId="9" hidden="1"/>
    <cellStyle name="Lien hypertexte visité" xfId="54" builtinId="9" hidden="1"/>
    <cellStyle name="Lien hypertexte visité" xfId="56" builtinId="9" hidden="1"/>
    <cellStyle name="Lien hypertexte visité" xfId="58" builtinId="9" hidden="1"/>
    <cellStyle name="Lien hypertexte visité" xfId="60" builtinId="9" hidden="1"/>
    <cellStyle name="Lien hypertexte visité" xfId="62" builtinId="9" hidden="1"/>
    <cellStyle name="Lien hypertexte visité" xfId="64" builtinId="9" hidden="1"/>
    <cellStyle name="Lien hypertexte visité" xfId="66" builtinId="9" hidden="1"/>
    <cellStyle name="Lien hypertexte visité" xfId="68" builtinId="9" hidden="1"/>
    <cellStyle name="Lien hypertexte visité" xfId="70" builtinId="9" hidden="1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46" Type="http://schemas.openxmlformats.org/officeDocument/2006/relationships/sharedStrings" Target="sharedStrings.xml"/><Relationship Id="rId47" Type="http://schemas.openxmlformats.org/officeDocument/2006/relationships/calcChain" Target="calcChain.xml"/><Relationship Id="rId20" Type="http://schemas.openxmlformats.org/officeDocument/2006/relationships/worksheet" Target="worksheets/sheet20.xml"/><Relationship Id="rId21" Type="http://schemas.openxmlformats.org/officeDocument/2006/relationships/worksheet" Target="worksheets/sheet21.xml"/><Relationship Id="rId22" Type="http://schemas.openxmlformats.org/officeDocument/2006/relationships/worksheet" Target="worksheets/sheet22.xml"/><Relationship Id="rId23" Type="http://schemas.openxmlformats.org/officeDocument/2006/relationships/worksheet" Target="worksheets/sheet23.xml"/><Relationship Id="rId24" Type="http://schemas.openxmlformats.org/officeDocument/2006/relationships/worksheet" Target="worksheets/sheet24.xml"/><Relationship Id="rId25" Type="http://schemas.openxmlformats.org/officeDocument/2006/relationships/worksheet" Target="worksheets/sheet25.xml"/><Relationship Id="rId26" Type="http://schemas.openxmlformats.org/officeDocument/2006/relationships/worksheet" Target="worksheets/sheet26.xml"/><Relationship Id="rId27" Type="http://schemas.openxmlformats.org/officeDocument/2006/relationships/worksheet" Target="worksheets/sheet27.xml"/><Relationship Id="rId28" Type="http://schemas.openxmlformats.org/officeDocument/2006/relationships/worksheet" Target="worksheets/sheet28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30" Type="http://schemas.openxmlformats.org/officeDocument/2006/relationships/worksheet" Target="worksheets/sheet30.xml"/><Relationship Id="rId31" Type="http://schemas.openxmlformats.org/officeDocument/2006/relationships/worksheet" Target="worksheets/sheet31.xml"/><Relationship Id="rId32" Type="http://schemas.openxmlformats.org/officeDocument/2006/relationships/worksheet" Target="worksheets/sheet32.xml"/><Relationship Id="rId9" Type="http://schemas.openxmlformats.org/officeDocument/2006/relationships/worksheet" Target="worksheets/sheet9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33" Type="http://schemas.openxmlformats.org/officeDocument/2006/relationships/worksheet" Target="worksheets/sheet33.xml"/><Relationship Id="rId34" Type="http://schemas.openxmlformats.org/officeDocument/2006/relationships/worksheet" Target="worksheets/sheet34.xml"/><Relationship Id="rId35" Type="http://schemas.openxmlformats.org/officeDocument/2006/relationships/worksheet" Target="worksheets/sheet35.xml"/><Relationship Id="rId36" Type="http://schemas.openxmlformats.org/officeDocument/2006/relationships/worksheet" Target="worksheets/sheet36.xml"/><Relationship Id="rId10" Type="http://schemas.openxmlformats.org/officeDocument/2006/relationships/worksheet" Target="worksheets/sheet10.xml"/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worksheet" Target="worksheets/sheet16.xml"/><Relationship Id="rId17" Type="http://schemas.openxmlformats.org/officeDocument/2006/relationships/worksheet" Target="worksheets/sheet17.xml"/><Relationship Id="rId18" Type="http://schemas.openxmlformats.org/officeDocument/2006/relationships/worksheet" Target="worksheets/sheet18.xml"/><Relationship Id="rId19" Type="http://schemas.openxmlformats.org/officeDocument/2006/relationships/worksheet" Target="worksheets/sheet19.xml"/><Relationship Id="rId37" Type="http://schemas.openxmlformats.org/officeDocument/2006/relationships/worksheet" Target="worksheets/sheet37.xml"/><Relationship Id="rId38" Type="http://schemas.openxmlformats.org/officeDocument/2006/relationships/worksheet" Target="worksheets/sheet38.xml"/><Relationship Id="rId39" Type="http://schemas.openxmlformats.org/officeDocument/2006/relationships/worksheet" Target="worksheets/sheet39.xml"/><Relationship Id="rId40" Type="http://schemas.openxmlformats.org/officeDocument/2006/relationships/worksheet" Target="worksheets/sheet40.xml"/><Relationship Id="rId41" Type="http://schemas.openxmlformats.org/officeDocument/2006/relationships/worksheet" Target="worksheets/sheet41.xml"/><Relationship Id="rId42" Type="http://schemas.openxmlformats.org/officeDocument/2006/relationships/worksheet" Target="worksheets/sheet42.xml"/><Relationship Id="rId43" Type="http://schemas.openxmlformats.org/officeDocument/2006/relationships/worksheet" Target="worksheets/sheet43.xml"/><Relationship Id="rId44" Type="http://schemas.openxmlformats.org/officeDocument/2006/relationships/theme" Target="theme/theme1.xml"/><Relationship Id="rId45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4" Type="http://schemas.openxmlformats.org/officeDocument/2006/relationships/image" Target="../media/image53.png"/><Relationship Id="rId1" Type="http://schemas.openxmlformats.org/officeDocument/2006/relationships/image" Target="../media/image50.png"/><Relationship Id="rId2" Type="http://schemas.openxmlformats.org/officeDocument/2006/relationships/image" Target="../media/image51.png"/></Relationships>
</file>

<file path=xl/drawings/_rels/drawing11.xml.rels><?xml version="1.0" encoding="UTF-8" standalone="yes"?>
<Relationships xmlns="http://schemas.openxmlformats.org/package/2006/relationships"><Relationship Id="rId11" Type="http://schemas.openxmlformats.org/officeDocument/2006/relationships/image" Target="../media/image64.png"/><Relationship Id="rId12" Type="http://schemas.openxmlformats.org/officeDocument/2006/relationships/image" Target="../media/image65.png"/><Relationship Id="rId13" Type="http://schemas.openxmlformats.org/officeDocument/2006/relationships/image" Target="../media/image66.png"/><Relationship Id="rId1" Type="http://schemas.openxmlformats.org/officeDocument/2006/relationships/image" Target="../media/image54.png"/><Relationship Id="rId2" Type="http://schemas.openxmlformats.org/officeDocument/2006/relationships/image" Target="../media/image55.png"/><Relationship Id="rId3" Type="http://schemas.openxmlformats.org/officeDocument/2006/relationships/image" Target="../media/image56.png"/><Relationship Id="rId4" Type="http://schemas.openxmlformats.org/officeDocument/2006/relationships/image" Target="../media/image57.png"/><Relationship Id="rId5" Type="http://schemas.openxmlformats.org/officeDocument/2006/relationships/image" Target="../media/image58.png"/><Relationship Id="rId6" Type="http://schemas.openxmlformats.org/officeDocument/2006/relationships/image" Target="../media/image59.png"/><Relationship Id="rId7" Type="http://schemas.openxmlformats.org/officeDocument/2006/relationships/image" Target="../media/image60.png"/><Relationship Id="rId8" Type="http://schemas.openxmlformats.org/officeDocument/2006/relationships/image" Target="../media/image61.png"/><Relationship Id="rId9" Type="http://schemas.openxmlformats.org/officeDocument/2006/relationships/image" Target="../media/image62.png"/><Relationship Id="rId10" Type="http://schemas.openxmlformats.org/officeDocument/2006/relationships/image" Target="../media/image63.png"/></Relationships>
</file>

<file path=xl/drawings/_rels/drawing12.xml.rels><?xml version="1.0" encoding="UTF-8" standalone="yes"?>
<Relationships xmlns="http://schemas.openxmlformats.org/package/2006/relationships"><Relationship Id="rId11" Type="http://schemas.openxmlformats.org/officeDocument/2006/relationships/image" Target="../media/image77.png"/><Relationship Id="rId12" Type="http://schemas.openxmlformats.org/officeDocument/2006/relationships/image" Target="../media/image78.png"/><Relationship Id="rId1" Type="http://schemas.openxmlformats.org/officeDocument/2006/relationships/image" Target="../media/image67.png"/><Relationship Id="rId2" Type="http://schemas.openxmlformats.org/officeDocument/2006/relationships/image" Target="../media/image68.png"/><Relationship Id="rId3" Type="http://schemas.openxmlformats.org/officeDocument/2006/relationships/image" Target="../media/image69.png"/><Relationship Id="rId4" Type="http://schemas.openxmlformats.org/officeDocument/2006/relationships/image" Target="../media/image70.png"/><Relationship Id="rId5" Type="http://schemas.openxmlformats.org/officeDocument/2006/relationships/image" Target="../media/image71.png"/><Relationship Id="rId6" Type="http://schemas.openxmlformats.org/officeDocument/2006/relationships/image" Target="../media/image72.png"/><Relationship Id="rId7" Type="http://schemas.openxmlformats.org/officeDocument/2006/relationships/image" Target="../media/image73.png"/><Relationship Id="rId8" Type="http://schemas.openxmlformats.org/officeDocument/2006/relationships/image" Target="../media/image74.png"/><Relationship Id="rId9" Type="http://schemas.openxmlformats.org/officeDocument/2006/relationships/image" Target="../media/image75.png"/><Relationship Id="rId10" Type="http://schemas.openxmlformats.org/officeDocument/2006/relationships/image" Target="../media/image76.png"/></Relationships>
</file>

<file path=xl/drawings/_rels/drawing13.xml.rels><?xml version="1.0" encoding="UTF-8" standalone="yes"?>
<Relationships xmlns="http://schemas.openxmlformats.org/package/2006/relationships"><Relationship Id="rId11" Type="http://schemas.openxmlformats.org/officeDocument/2006/relationships/image" Target="../media/image89.png"/><Relationship Id="rId12" Type="http://schemas.openxmlformats.org/officeDocument/2006/relationships/image" Target="../media/image90.png"/><Relationship Id="rId13" Type="http://schemas.openxmlformats.org/officeDocument/2006/relationships/image" Target="../media/image91.png"/><Relationship Id="rId14" Type="http://schemas.openxmlformats.org/officeDocument/2006/relationships/image" Target="../media/image92.png"/><Relationship Id="rId1" Type="http://schemas.openxmlformats.org/officeDocument/2006/relationships/image" Target="../media/image79.png"/><Relationship Id="rId2" Type="http://schemas.openxmlformats.org/officeDocument/2006/relationships/image" Target="../media/image80.png"/><Relationship Id="rId3" Type="http://schemas.openxmlformats.org/officeDocument/2006/relationships/image" Target="../media/image81.png"/><Relationship Id="rId4" Type="http://schemas.openxmlformats.org/officeDocument/2006/relationships/image" Target="../media/image82.png"/><Relationship Id="rId5" Type="http://schemas.openxmlformats.org/officeDocument/2006/relationships/image" Target="../media/image83.png"/><Relationship Id="rId6" Type="http://schemas.openxmlformats.org/officeDocument/2006/relationships/image" Target="../media/image84.png"/><Relationship Id="rId7" Type="http://schemas.openxmlformats.org/officeDocument/2006/relationships/image" Target="../media/image85.png"/><Relationship Id="rId8" Type="http://schemas.openxmlformats.org/officeDocument/2006/relationships/image" Target="../media/image86.png"/><Relationship Id="rId9" Type="http://schemas.openxmlformats.org/officeDocument/2006/relationships/image" Target="../media/image87.png"/><Relationship Id="rId10" Type="http://schemas.openxmlformats.org/officeDocument/2006/relationships/image" Target="../media/image88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png"/><Relationship Id="rId4" Type="http://schemas.openxmlformats.org/officeDocument/2006/relationships/image" Target="../media/image95.png"/><Relationship Id="rId5" Type="http://schemas.openxmlformats.org/officeDocument/2006/relationships/image" Target="../media/image96.png"/><Relationship Id="rId6" Type="http://schemas.openxmlformats.org/officeDocument/2006/relationships/image" Target="../media/image97.png"/><Relationship Id="rId7" Type="http://schemas.openxmlformats.org/officeDocument/2006/relationships/image" Target="../media/image98.png"/><Relationship Id="rId8" Type="http://schemas.openxmlformats.org/officeDocument/2006/relationships/image" Target="../media/image99.png"/><Relationship Id="rId9" Type="http://schemas.openxmlformats.org/officeDocument/2006/relationships/image" Target="../media/image100.png"/><Relationship Id="rId10" Type="http://schemas.openxmlformats.org/officeDocument/2006/relationships/image" Target="../media/image101.png"/><Relationship Id="rId11" Type="http://schemas.openxmlformats.org/officeDocument/2006/relationships/image" Target="../media/image102.png"/><Relationship Id="rId1" Type="http://schemas.openxmlformats.org/officeDocument/2006/relationships/image" Target="../media/image67.png"/><Relationship Id="rId2" Type="http://schemas.openxmlformats.org/officeDocument/2006/relationships/image" Target="../media/image93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4" Type="http://schemas.openxmlformats.org/officeDocument/2006/relationships/image" Target="../media/image106.png"/><Relationship Id="rId1" Type="http://schemas.openxmlformats.org/officeDocument/2006/relationships/image" Target="../media/image103.png"/><Relationship Id="rId2" Type="http://schemas.openxmlformats.org/officeDocument/2006/relationships/image" Target="../media/image104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9.png"/><Relationship Id="rId4" Type="http://schemas.openxmlformats.org/officeDocument/2006/relationships/image" Target="../media/image110.png"/><Relationship Id="rId5" Type="http://schemas.openxmlformats.org/officeDocument/2006/relationships/image" Target="../media/image111.png"/><Relationship Id="rId6" Type="http://schemas.openxmlformats.org/officeDocument/2006/relationships/image" Target="../media/image112.png"/><Relationship Id="rId7" Type="http://schemas.openxmlformats.org/officeDocument/2006/relationships/image" Target="../media/image113.png"/><Relationship Id="rId8" Type="http://schemas.openxmlformats.org/officeDocument/2006/relationships/image" Target="../media/image114.png"/><Relationship Id="rId9" Type="http://schemas.openxmlformats.org/officeDocument/2006/relationships/image" Target="../media/image115.png"/><Relationship Id="rId1" Type="http://schemas.openxmlformats.org/officeDocument/2006/relationships/image" Target="../media/image107.png"/><Relationship Id="rId2" Type="http://schemas.openxmlformats.org/officeDocument/2006/relationships/image" Target="../media/image108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8.png"/><Relationship Id="rId4" Type="http://schemas.openxmlformats.org/officeDocument/2006/relationships/image" Target="../media/image119.png"/><Relationship Id="rId5" Type="http://schemas.openxmlformats.org/officeDocument/2006/relationships/image" Target="../media/image120.png"/><Relationship Id="rId6" Type="http://schemas.openxmlformats.org/officeDocument/2006/relationships/image" Target="../media/image121.png"/><Relationship Id="rId7" Type="http://schemas.openxmlformats.org/officeDocument/2006/relationships/image" Target="../media/image122.png"/><Relationship Id="rId8" Type="http://schemas.openxmlformats.org/officeDocument/2006/relationships/image" Target="../media/image123.png"/><Relationship Id="rId1" Type="http://schemas.openxmlformats.org/officeDocument/2006/relationships/image" Target="../media/image116.png"/><Relationship Id="rId2" Type="http://schemas.openxmlformats.org/officeDocument/2006/relationships/image" Target="../media/image117.png"/></Relationships>
</file>

<file path=xl/drawings/_rels/drawing18.xml.rels><?xml version="1.0" encoding="UTF-8" standalone="yes"?>
<Relationships xmlns="http://schemas.openxmlformats.org/package/2006/relationships"><Relationship Id="rId11" Type="http://schemas.openxmlformats.org/officeDocument/2006/relationships/image" Target="../media/image133.png"/><Relationship Id="rId12" Type="http://schemas.openxmlformats.org/officeDocument/2006/relationships/image" Target="../media/image134.png"/><Relationship Id="rId13" Type="http://schemas.openxmlformats.org/officeDocument/2006/relationships/image" Target="../media/image135.png"/><Relationship Id="rId1" Type="http://schemas.openxmlformats.org/officeDocument/2006/relationships/image" Target="../media/image107.png"/><Relationship Id="rId2" Type="http://schemas.openxmlformats.org/officeDocument/2006/relationships/image" Target="../media/image124.png"/><Relationship Id="rId3" Type="http://schemas.openxmlformats.org/officeDocument/2006/relationships/image" Target="../media/image125.png"/><Relationship Id="rId4" Type="http://schemas.openxmlformats.org/officeDocument/2006/relationships/image" Target="../media/image126.png"/><Relationship Id="rId5" Type="http://schemas.openxmlformats.org/officeDocument/2006/relationships/image" Target="../media/image127.png"/><Relationship Id="rId6" Type="http://schemas.openxmlformats.org/officeDocument/2006/relationships/image" Target="../media/image128.png"/><Relationship Id="rId7" Type="http://schemas.openxmlformats.org/officeDocument/2006/relationships/image" Target="../media/image129.png"/><Relationship Id="rId8" Type="http://schemas.openxmlformats.org/officeDocument/2006/relationships/image" Target="../media/image130.png"/><Relationship Id="rId9" Type="http://schemas.openxmlformats.org/officeDocument/2006/relationships/image" Target="../media/image131.png"/><Relationship Id="rId10" Type="http://schemas.openxmlformats.org/officeDocument/2006/relationships/image" Target="../media/image132.png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8.png"/><Relationship Id="rId4" Type="http://schemas.openxmlformats.org/officeDocument/2006/relationships/image" Target="../media/image139.png"/><Relationship Id="rId5" Type="http://schemas.openxmlformats.org/officeDocument/2006/relationships/image" Target="../media/image140.png"/><Relationship Id="rId6" Type="http://schemas.openxmlformats.org/officeDocument/2006/relationships/image" Target="../media/image141.png"/><Relationship Id="rId7" Type="http://schemas.openxmlformats.org/officeDocument/2006/relationships/image" Target="../media/image142.png"/><Relationship Id="rId8" Type="http://schemas.openxmlformats.org/officeDocument/2006/relationships/image" Target="../media/image143.png"/><Relationship Id="rId9" Type="http://schemas.openxmlformats.org/officeDocument/2006/relationships/image" Target="../media/image144.png"/><Relationship Id="rId1" Type="http://schemas.openxmlformats.org/officeDocument/2006/relationships/image" Target="../media/image136.png"/><Relationship Id="rId2" Type="http://schemas.openxmlformats.org/officeDocument/2006/relationships/image" Target="../media/image137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4" Type="http://schemas.openxmlformats.org/officeDocument/2006/relationships/image" Target="../media/image8.png"/><Relationship Id="rId5" Type="http://schemas.openxmlformats.org/officeDocument/2006/relationships/image" Target="../media/image9.png"/><Relationship Id="rId6" Type="http://schemas.openxmlformats.org/officeDocument/2006/relationships/image" Target="../media/image10.png"/><Relationship Id="rId7" Type="http://schemas.openxmlformats.org/officeDocument/2006/relationships/image" Target="../media/image11.png"/><Relationship Id="rId8" Type="http://schemas.openxmlformats.org/officeDocument/2006/relationships/image" Target="../media/image12.png"/><Relationship Id="rId9" Type="http://schemas.openxmlformats.org/officeDocument/2006/relationships/image" Target="../media/image13.png"/><Relationship Id="rId1" Type="http://schemas.openxmlformats.org/officeDocument/2006/relationships/image" Target="../media/image5.png"/><Relationship Id="rId2" Type="http://schemas.openxmlformats.org/officeDocument/2006/relationships/image" Target="../media/image6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5.png"/><Relationship Id="rId2" Type="http://schemas.openxmlformats.org/officeDocument/2006/relationships/image" Target="../media/image146.png"/><Relationship Id="rId3" Type="http://schemas.openxmlformats.org/officeDocument/2006/relationships/image" Target="../media/image147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0.png"/><Relationship Id="rId4" Type="http://schemas.openxmlformats.org/officeDocument/2006/relationships/image" Target="../media/image151.png"/><Relationship Id="rId5" Type="http://schemas.openxmlformats.org/officeDocument/2006/relationships/image" Target="../media/image152.png"/><Relationship Id="rId6" Type="http://schemas.openxmlformats.org/officeDocument/2006/relationships/image" Target="../media/image153.png"/><Relationship Id="rId1" Type="http://schemas.openxmlformats.org/officeDocument/2006/relationships/image" Target="../media/image148.png"/><Relationship Id="rId2" Type="http://schemas.openxmlformats.org/officeDocument/2006/relationships/image" Target="../media/image149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6.png"/><Relationship Id="rId4" Type="http://schemas.openxmlformats.org/officeDocument/2006/relationships/image" Target="../media/image157.png"/><Relationship Id="rId5" Type="http://schemas.openxmlformats.org/officeDocument/2006/relationships/image" Target="../media/image158.png"/><Relationship Id="rId6" Type="http://schemas.openxmlformats.org/officeDocument/2006/relationships/image" Target="../media/image159.png"/><Relationship Id="rId1" Type="http://schemas.openxmlformats.org/officeDocument/2006/relationships/image" Target="../media/image154.png"/><Relationship Id="rId2" Type="http://schemas.openxmlformats.org/officeDocument/2006/relationships/image" Target="../media/image155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2.png"/><Relationship Id="rId4" Type="http://schemas.openxmlformats.org/officeDocument/2006/relationships/image" Target="../media/image163.png"/><Relationship Id="rId5" Type="http://schemas.openxmlformats.org/officeDocument/2006/relationships/image" Target="../media/image164.png"/><Relationship Id="rId6" Type="http://schemas.openxmlformats.org/officeDocument/2006/relationships/image" Target="../media/image165.png"/><Relationship Id="rId7" Type="http://schemas.openxmlformats.org/officeDocument/2006/relationships/image" Target="../media/image166.png"/><Relationship Id="rId1" Type="http://schemas.openxmlformats.org/officeDocument/2006/relationships/image" Target="../media/image160.png"/><Relationship Id="rId2" Type="http://schemas.openxmlformats.org/officeDocument/2006/relationships/image" Target="../media/image16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4" Type="http://schemas.openxmlformats.org/officeDocument/2006/relationships/image" Target="../media/image170.png"/><Relationship Id="rId5" Type="http://schemas.openxmlformats.org/officeDocument/2006/relationships/image" Target="../media/image171.png"/><Relationship Id="rId6" Type="http://schemas.openxmlformats.org/officeDocument/2006/relationships/image" Target="../media/image172.png"/><Relationship Id="rId7" Type="http://schemas.openxmlformats.org/officeDocument/2006/relationships/image" Target="../media/image173.png"/><Relationship Id="rId8" Type="http://schemas.openxmlformats.org/officeDocument/2006/relationships/image" Target="../media/image174.png"/><Relationship Id="rId1" Type="http://schemas.openxmlformats.org/officeDocument/2006/relationships/image" Target="../media/image167.png"/><Relationship Id="rId2" Type="http://schemas.openxmlformats.org/officeDocument/2006/relationships/image" Target="../media/image168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5.png"/><Relationship Id="rId2" Type="http://schemas.openxmlformats.org/officeDocument/2006/relationships/image" Target="../media/image176.png"/><Relationship Id="rId3" Type="http://schemas.openxmlformats.org/officeDocument/2006/relationships/image" Target="../media/image177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8.png"/><Relationship Id="rId2" Type="http://schemas.openxmlformats.org/officeDocument/2006/relationships/image" Target="../media/image179.png"/><Relationship Id="rId3" Type="http://schemas.openxmlformats.org/officeDocument/2006/relationships/image" Target="../media/image180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1.png"/><Relationship Id="rId2" Type="http://schemas.openxmlformats.org/officeDocument/2006/relationships/image" Target="../media/image182.png"/><Relationship Id="rId3" Type="http://schemas.openxmlformats.org/officeDocument/2006/relationships/image" Target="../media/image183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4.png"/><Relationship Id="rId2" Type="http://schemas.openxmlformats.org/officeDocument/2006/relationships/image" Target="../media/image185.png"/><Relationship Id="rId3" Type="http://schemas.openxmlformats.org/officeDocument/2006/relationships/image" Target="../media/image186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9.png"/><Relationship Id="rId4" Type="http://schemas.openxmlformats.org/officeDocument/2006/relationships/image" Target="../media/image190.png"/><Relationship Id="rId1" Type="http://schemas.openxmlformats.org/officeDocument/2006/relationships/image" Target="../media/image187.png"/><Relationship Id="rId2" Type="http://schemas.openxmlformats.org/officeDocument/2006/relationships/image" Target="../media/image188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4" Type="http://schemas.openxmlformats.org/officeDocument/2006/relationships/image" Target="../media/image17.png"/><Relationship Id="rId5" Type="http://schemas.openxmlformats.org/officeDocument/2006/relationships/image" Target="../media/image18.png"/><Relationship Id="rId1" Type="http://schemas.openxmlformats.org/officeDocument/2006/relationships/image" Target="../media/image14.png"/><Relationship Id="rId2" Type="http://schemas.openxmlformats.org/officeDocument/2006/relationships/image" Target="../media/image15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3.png"/><Relationship Id="rId4" Type="http://schemas.openxmlformats.org/officeDocument/2006/relationships/image" Target="../media/image194.png"/><Relationship Id="rId5" Type="http://schemas.openxmlformats.org/officeDocument/2006/relationships/image" Target="../media/image195.png"/><Relationship Id="rId6" Type="http://schemas.openxmlformats.org/officeDocument/2006/relationships/image" Target="../media/image196.png"/><Relationship Id="rId7" Type="http://schemas.openxmlformats.org/officeDocument/2006/relationships/image" Target="../media/image197.png"/><Relationship Id="rId8" Type="http://schemas.openxmlformats.org/officeDocument/2006/relationships/image" Target="../media/image198.png"/><Relationship Id="rId9" Type="http://schemas.openxmlformats.org/officeDocument/2006/relationships/image" Target="../media/image199.png"/><Relationship Id="rId1" Type="http://schemas.openxmlformats.org/officeDocument/2006/relationships/image" Target="../media/image191.png"/><Relationship Id="rId2" Type="http://schemas.openxmlformats.org/officeDocument/2006/relationships/image" Target="../media/image192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2.png"/><Relationship Id="rId4" Type="http://schemas.openxmlformats.org/officeDocument/2006/relationships/image" Target="../media/image203.png"/><Relationship Id="rId1" Type="http://schemas.openxmlformats.org/officeDocument/2006/relationships/image" Target="../media/image200.png"/><Relationship Id="rId2" Type="http://schemas.openxmlformats.org/officeDocument/2006/relationships/image" Target="../media/image201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6.png"/><Relationship Id="rId4" Type="http://schemas.openxmlformats.org/officeDocument/2006/relationships/image" Target="../media/image207.png"/><Relationship Id="rId5" Type="http://schemas.openxmlformats.org/officeDocument/2006/relationships/image" Target="../media/image208.png"/><Relationship Id="rId6" Type="http://schemas.openxmlformats.org/officeDocument/2006/relationships/image" Target="../media/image209.png"/><Relationship Id="rId7" Type="http://schemas.openxmlformats.org/officeDocument/2006/relationships/image" Target="../media/image210.png"/><Relationship Id="rId8" Type="http://schemas.openxmlformats.org/officeDocument/2006/relationships/image" Target="../media/image211.png"/><Relationship Id="rId9" Type="http://schemas.openxmlformats.org/officeDocument/2006/relationships/image" Target="../media/image212.png"/><Relationship Id="rId10" Type="http://schemas.openxmlformats.org/officeDocument/2006/relationships/image" Target="../media/image213.png"/><Relationship Id="rId1" Type="http://schemas.openxmlformats.org/officeDocument/2006/relationships/image" Target="../media/image204.png"/><Relationship Id="rId2" Type="http://schemas.openxmlformats.org/officeDocument/2006/relationships/image" Target="../media/image205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6.png"/><Relationship Id="rId4" Type="http://schemas.openxmlformats.org/officeDocument/2006/relationships/image" Target="../media/image217.png"/><Relationship Id="rId5" Type="http://schemas.openxmlformats.org/officeDocument/2006/relationships/image" Target="../media/image218.png"/><Relationship Id="rId6" Type="http://schemas.openxmlformats.org/officeDocument/2006/relationships/image" Target="../media/image219.png"/><Relationship Id="rId7" Type="http://schemas.openxmlformats.org/officeDocument/2006/relationships/image" Target="../media/image220.png"/><Relationship Id="rId8" Type="http://schemas.openxmlformats.org/officeDocument/2006/relationships/image" Target="../media/image221.png"/><Relationship Id="rId9" Type="http://schemas.openxmlformats.org/officeDocument/2006/relationships/image" Target="../media/image222.png"/><Relationship Id="rId1" Type="http://schemas.openxmlformats.org/officeDocument/2006/relationships/image" Target="../media/image214.png"/><Relationship Id="rId2" Type="http://schemas.openxmlformats.org/officeDocument/2006/relationships/image" Target="../media/image215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5.png"/><Relationship Id="rId4" Type="http://schemas.openxmlformats.org/officeDocument/2006/relationships/image" Target="../media/image226.png"/><Relationship Id="rId5" Type="http://schemas.openxmlformats.org/officeDocument/2006/relationships/image" Target="../media/image227.png"/><Relationship Id="rId1" Type="http://schemas.openxmlformats.org/officeDocument/2006/relationships/image" Target="../media/image223.png"/><Relationship Id="rId2" Type="http://schemas.openxmlformats.org/officeDocument/2006/relationships/image" Target="../media/image224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0.png"/><Relationship Id="rId4" Type="http://schemas.openxmlformats.org/officeDocument/2006/relationships/image" Target="../media/image231.png"/><Relationship Id="rId5" Type="http://schemas.openxmlformats.org/officeDocument/2006/relationships/image" Target="../media/image232.png"/><Relationship Id="rId6" Type="http://schemas.openxmlformats.org/officeDocument/2006/relationships/image" Target="../media/image233.png"/><Relationship Id="rId7" Type="http://schemas.openxmlformats.org/officeDocument/2006/relationships/image" Target="../media/image234.png"/><Relationship Id="rId8" Type="http://schemas.openxmlformats.org/officeDocument/2006/relationships/image" Target="../media/image235.png"/><Relationship Id="rId1" Type="http://schemas.openxmlformats.org/officeDocument/2006/relationships/image" Target="../media/image228.png"/><Relationship Id="rId2" Type="http://schemas.openxmlformats.org/officeDocument/2006/relationships/image" Target="../media/image229.png"/></Relationships>
</file>

<file path=xl/drawings/_rels/drawing36.xml.rels><?xml version="1.0" encoding="UTF-8" standalone="yes"?>
<Relationships xmlns="http://schemas.openxmlformats.org/package/2006/relationships"><Relationship Id="rId11" Type="http://schemas.openxmlformats.org/officeDocument/2006/relationships/image" Target="../media/image246.png"/><Relationship Id="rId12" Type="http://schemas.openxmlformats.org/officeDocument/2006/relationships/image" Target="../media/image247.png"/><Relationship Id="rId13" Type="http://schemas.openxmlformats.org/officeDocument/2006/relationships/image" Target="../media/image248.png"/><Relationship Id="rId14" Type="http://schemas.openxmlformats.org/officeDocument/2006/relationships/image" Target="../media/image249.png"/><Relationship Id="rId1" Type="http://schemas.openxmlformats.org/officeDocument/2006/relationships/image" Target="../media/image236.png"/><Relationship Id="rId2" Type="http://schemas.openxmlformats.org/officeDocument/2006/relationships/image" Target="../media/image237.png"/><Relationship Id="rId3" Type="http://schemas.openxmlformats.org/officeDocument/2006/relationships/image" Target="../media/image238.png"/><Relationship Id="rId4" Type="http://schemas.openxmlformats.org/officeDocument/2006/relationships/image" Target="../media/image239.png"/><Relationship Id="rId5" Type="http://schemas.openxmlformats.org/officeDocument/2006/relationships/image" Target="../media/image240.png"/><Relationship Id="rId6" Type="http://schemas.openxmlformats.org/officeDocument/2006/relationships/image" Target="../media/image241.png"/><Relationship Id="rId7" Type="http://schemas.openxmlformats.org/officeDocument/2006/relationships/image" Target="../media/image242.png"/><Relationship Id="rId8" Type="http://schemas.openxmlformats.org/officeDocument/2006/relationships/image" Target="../media/image243.png"/><Relationship Id="rId9" Type="http://schemas.openxmlformats.org/officeDocument/2006/relationships/image" Target="../media/image244.png"/><Relationship Id="rId10" Type="http://schemas.openxmlformats.org/officeDocument/2006/relationships/image" Target="../media/image245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1.png"/><Relationship Id="rId4" Type="http://schemas.openxmlformats.org/officeDocument/2006/relationships/image" Target="../media/image252.png"/><Relationship Id="rId5" Type="http://schemas.openxmlformats.org/officeDocument/2006/relationships/image" Target="../media/image253.png"/><Relationship Id="rId6" Type="http://schemas.openxmlformats.org/officeDocument/2006/relationships/image" Target="../media/image254.png"/><Relationship Id="rId7" Type="http://schemas.openxmlformats.org/officeDocument/2006/relationships/image" Target="../media/image255.png"/><Relationship Id="rId8" Type="http://schemas.openxmlformats.org/officeDocument/2006/relationships/image" Target="../media/image256.png"/><Relationship Id="rId9" Type="http://schemas.openxmlformats.org/officeDocument/2006/relationships/image" Target="../media/image257.png"/><Relationship Id="rId1" Type="http://schemas.openxmlformats.org/officeDocument/2006/relationships/image" Target="../media/image167.png"/><Relationship Id="rId2" Type="http://schemas.openxmlformats.org/officeDocument/2006/relationships/image" Target="../media/image250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0.png"/><Relationship Id="rId4" Type="http://schemas.openxmlformats.org/officeDocument/2006/relationships/image" Target="../media/image261.png"/><Relationship Id="rId5" Type="http://schemas.openxmlformats.org/officeDocument/2006/relationships/image" Target="../media/image262.png"/><Relationship Id="rId6" Type="http://schemas.openxmlformats.org/officeDocument/2006/relationships/image" Target="../media/image263.png"/><Relationship Id="rId1" Type="http://schemas.openxmlformats.org/officeDocument/2006/relationships/image" Target="../media/image258.png"/><Relationship Id="rId2" Type="http://schemas.openxmlformats.org/officeDocument/2006/relationships/image" Target="../media/image259.png"/></Relationships>
</file>

<file path=xl/drawings/_rels/drawing39.xml.rels><?xml version="1.0" encoding="UTF-8" standalone="yes"?>
<Relationships xmlns="http://schemas.openxmlformats.org/package/2006/relationships"><Relationship Id="rId11" Type="http://schemas.openxmlformats.org/officeDocument/2006/relationships/image" Target="../media/image274.png"/><Relationship Id="rId12" Type="http://schemas.openxmlformats.org/officeDocument/2006/relationships/image" Target="../media/image275.png"/><Relationship Id="rId1" Type="http://schemas.openxmlformats.org/officeDocument/2006/relationships/image" Target="../media/image264.png"/><Relationship Id="rId2" Type="http://schemas.openxmlformats.org/officeDocument/2006/relationships/image" Target="../media/image265.png"/><Relationship Id="rId3" Type="http://schemas.openxmlformats.org/officeDocument/2006/relationships/image" Target="../media/image266.png"/><Relationship Id="rId4" Type="http://schemas.openxmlformats.org/officeDocument/2006/relationships/image" Target="../media/image267.png"/><Relationship Id="rId5" Type="http://schemas.openxmlformats.org/officeDocument/2006/relationships/image" Target="../media/image268.png"/><Relationship Id="rId6" Type="http://schemas.openxmlformats.org/officeDocument/2006/relationships/image" Target="../media/image269.png"/><Relationship Id="rId7" Type="http://schemas.openxmlformats.org/officeDocument/2006/relationships/image" Target="../media/image270.png"/><Relationship Id="rId8" Type="http://schemas.openxmlformats.org/officeDocument/2006/relationships/image" Target="../media/image271.png"/><Relationship Id="rId9" Type="http://schemas.openxmlformats.org/officeDocument/2006/relationships/image" Target="../media/image272.png"/><Relationship Id="rId10" Type="http://schemas.openxmlformats.org/officeDocument/2006/relationships/image" Target="../media/image273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4" Type="http://schemas.openxmlformats.org/officeDocument/2006/relationships/image" Target="../media/image22.png"/><Relationship Id="rId5" Type="http://schemas.openxmlformats.org/officeDocument/2006/relationships/image" Target="../media/image23.png"/><Relationship Id="rId6" Type="http://schemas.openxmlformats.org/officeDocument/2006/relationships/image" Target="../media/image24.png"/><Relationship Id="rId7" Type="http://schemas.openxmlformats.org/officeDocument/2006/relationships/image" Target="../media/image25.png"/><Relationship Id="rId1" Type="http://schemas.openxmlformats.org/officeDocument/2006/relationships/image" Target="../media/image19.png"/><Relationship Id="rId2" Type="http://schemas.openxmlformats.org/officeDocument/2006/relationships/image" Target="../media/image20.png"/></Relationships>
</file>

<file path=xl/drawings/_rels/drawing4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8.png"/><Relationship Id="rId4" Type="http://schemas.openxmlformats.org/officeDocument/2006/relationships/image" Target="../media/image279.png"/><Relationship Id="rId5" Type="http://schemas.openxmlformats.org/officeDocument/2006/relationships/image" Target="../media/image280.png"/><Relationship Id="rId6" Type="http://schemas.openxmlformats.org/officeDocument/2006/relationships/image" Target="../media/image281.png"/><Relationship Id="rId1" Type="http://schemas.openxmlformats.org/officeDocument/2006/relationships/image" Target="../media/image276.png"/><Relationship Id="rId2" Type="http://schemas.openxmlformats.org/officeDocument/2006/relationships/image" Target="../media/image277.png"/></Relationships>
</file>

<file path=xl/drawings/_rels/drawing4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4.png"/><Relationship Id="rId4" Type="http://schemas.openxmlformats.org/officeDocument/2006/relationships/image" Target="../media/image285.png"/><Relationship Id="rId5" Type="http://schemas.openxmlformats.org/officeDocument/2006/relationships/image" Target="../media/image286.png"/><Relationship Id="rId6" Type="http://schemas.openxmlformats.org/officeDocument/2006/relationships/image" Target="../media/image287.png"/><Relationship Id="rId1" Type="http://schemas.openxmlformats.org/officeDocument/2006/relationships/image" Target="../media/image282.png"/><Relationship Id="rId2" Type="http://schemas.openxmlformats.org/officeDocument/2006/relationships/image" Target="../media/image283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0.png"/><Relationship Id="rId4" Type="http://schemas.openxmlformats.org/officeDocument/2006/relationships/image" Target="../media/image291.png"/><Relationship Id="rId5" Type="http://schemas.openxmlformats.org/officeDocument/2006/relationships/image" Target="../media/image292.png"/><Relationship Id="rId6" Type="http://schemas.openxmlformats.org/officeDocument/2006/relationships/image" Target="../media/image293.png"/><Relationship Id="rId1" Type="http://schemas.openxmlformats.org/officeDocument/2006/relationships/image" Target="../media/image288.png"/><Relationship Id="rId2" Type="http://schemas.openxmlformats.org/officeDocument/2006/relationships/image" Target="../media/image289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4" Type="http://schemas.openxmlformats.org/officeDocument/2006/relationships/image" Target="../media/image29.png"/><Relationship Id="rId5" Type="http://schemas.openxmlformats.org/officeDocument/2006/relationships/image" Target="../media/image30.png"/><Relationship Id="rId1" Type="http://schemas.openxmlformats.org/officeDocument/2006/relationships/image" Target="../media/image26.png"/><Relationship Id="rId2" Type="http://schemas.openxmlformats.org/officeDocument/2006/relationships/image" Target="../media/image2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4" Type="http://schemas.openxmlformats.org/officeDocument/2006/relationships/image" Target="../media/image34.png"/><Relationship Id="rId5" Type="http://schemas.openxmlformats.org/officeDocument/2006/relationships/image" Target="../media/image35.png"/><Relationship Id="rId1" Type="http://schemas.openxmlformats.org/officeDocument/2006/relationships/image" Target="../media/image31.png"/><Relationship Id="rId2" Type="http://schemas.openxmlformats.org/officeDocument/2006/relationships/image" Target="../media/image3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4" Type="http://schemas.openxmlformats.org/officeDocument/2006/relationships/image" Target="../media/image39.png"/><Relationship Id="rId5" Type="http://schemas.openxmlformats.org/officeDocument/2006/relationships/image" Target="../media/image40.png"/><Relationship Id="rId1" Type="http://schemas.openxmlformats.org/officeDocument/2006/relationships/image" Target="../media/image36.png"/><Relationship Id="rId2" Type="http://schemas.openxmlformats.org/officeDocument/2006/relationships/image" Target="../media/image37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4" Type="http://schemas.openxmlformats.org/officeDocument/2006/relationships/image" Target="../media/image44.png"/><Relationship Id="rId1" Type="http://schemas.openxmlformats.org/officeDocument/2006/relationships/image" Target="../media/image41.png"/><Relationship Id="rId2" Type="http://schemas.openxmlformats.org/officeDocument/2006/relationships/image" Target="../media/image4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4" Type="http://schemas.openxmlformats.org/officeDocument/2006/relationships/image" Target="../media/image48.png"/><Relationship Id="rId5" Type="http://schemas.openxmlformats.org/officeDocument/2006/relationships/image" Target="../media/image49.png"/><Relationship Id="rId1" Type="http://schemas.openxmlformats.org/officeDocument/2006/relationships/image" Target="../media/image45.png"/><Relationship Id="rId2" Type="http://schemas.openxmlformats.org/officeDocument/2006/relationships/image" Target="../media/image4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</xdr:col>
      <xdr:colOff>411428</xdr:colOff>
      <xdr:row>9</xdr:row>
      <xdr:rowOff>177777</xdr:rowOff>
    </xdr:to>
    <xdr:pic>
      <xdr:nvPicPr>
        <xdr:cNvPr id="2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638095" cy="151111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5</xdr:col>
      <xdr:colOff>590476</xdr:colOff>
      <xdr:row>23</xdr:row>
      <xdr:rowOff>88888</xdr:rowOff>
    </xdr:to>
    <xdr:pic>
      <xdr:nvPicPr>
        <xdr:cNvPr id="3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657142" cy="8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6</xdr:col>
      <xdr:colOff>129523</xdr:colOff>
      <xdr:row>36</xdr:row>
      <xdr:rowOff>152380</xdr:rowOff>
    </xdr:to>
    <xdr:pic>
      <xdr:nvPicPr>
        <xdr:cNvPr id="4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809523" cy="167619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76</xdr:row>
      <xdr:rowOff>0</xdr:rowOff>
    </xdr:from>
    <xdr:to>
      <xdr:col>3</xdr:col>
      <xdr:colOff>598095</xdr:colOff>
      <xdr:row>78</xdr:row>
      <xdr:rowOff>50793</xdr:rowOff>
    </xdr:to>
    <xdr:pic>
      <xdr:nvPicPr>
        <xdr:cNvPr id="5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438095" cy="43174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0</xdr:rowOff>
    </xdr:from>
    <xdr:to>
      <xdr:col>1</xdr:col>
      <xdr:colOff>186666</xdr:colOff>
      <xdr:row>6</xdr:row>
      <xdr:rowOff>0</xdr:rowOff>
    </xdr:to>
    <xdr:pic>
      <xdr:nvPicPr>
        <xdr:cNvPr id="51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00000" cy="57142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1</xdr:col>
      <xdr:colOff>211428</xdr:colOff>
      <xdr:row>10</xdr:row>
      <xdr:rowOff>12063</xdr:rowOff>
    </xdr:to>
    <xdr:pic>
      <xdr:nvPicPr>
        <xdr:cNvPr id="52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25396" cy="58412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1</xdr:col>
      <xdr:colOff>579682</xdr:colOff>
      <xdr:row>15</xdr:row>
      <xdr:rowOff>101587</xdr:rowOff>
    </xdr:to>
    <xdr:pic>
      <xdr:nvPicPr>
        <xdr:cNvPr id="53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193650" cy="86349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3</xdr:col>
      <xdr:colOff>610793</xdr:colOff>
      <xdr:row>18</xdr:row>
      <xdr:rowOff>50793</xdr:rowOff>
    </xdr:to>
    <xdr:pic>
      <xdr:nvPicPr>
        <xdr:cNvPr id="54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450793" cy="431746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3</xdr:col>
      <xdr:colOff>610793</xdr:colOff>
      <xdr:row>9</xdr:row>
      <xdr:rowOff>152380</xdr:rowOff>
    </xdr:to>
    <xdr:pic>
      <xdr:nvPicPr>
        <xdr:cNvPr id="55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450793" cy="167619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34285</xdr:colOff>
      <xdr:row>14</xdr:row>
      <xdr:rowOff>88888</xdr:rowOff>
    </xdr:to>
    <xdr:pic>
      <xdr:nvPicPr>
        <xdr:cNvPr id="56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647619" cy="8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1</xdr:col>
      <xdr:colOff>84444</xdr:colOff>
      <xdr:row>22</xdr:row>
      <xdr:rowOff>88888</xdr:rowOff>
    </xdr:to>
    <xdr:pic>
      <xdr:nvPicPr>
        <xdr:cNvPr id="57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698412" cy="8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</xdr:row>
      <xdr:rowOff>0</xdr:rowOff>
    </xdr:from>
    <xdr:to>
      <xdr:col>1</xdr:col>
      <xdr:colOff>109841</xdr:colOff>
      <xdr:row>27</xdr:row>
      <xdr:rowOff>126349</xdr:rowOff>
    </xdr:to>
    <xdr:pic>
      <xdr:nvPicPr>
        <xdr:cNvPr id="58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723809" cy="8888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1</xdr:col>
      <xdr:colOff>97777</xdr:colOff>
      <xdr:row>35</xdr:row>
      <xdr:rowOff>126349</xdr:rowOff>
    </xdr:to>
    <xdr:pic>
      <xdr:nvPicPr>
        <xdr:cNvPr id="59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711111" cy="8888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1</xdr:col>
      <xdr:colOff>541587</xdr:colOff>
      <xdr:row>48</xdr:row>
      <xdr:rowOff>0</xdr:rowOff>
    </xdr:to>
    <xdr:pic>
      <xdr:nvPicPr>
        <xdr:cNvPr id="60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1155555" cy="152380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67</xdr:row>
      <xdr:rowOff>0</xdr:rowOff>
    </xdr:from>
    <xdr:to>
      <xdr:col>13</xdr:col>
      <xdr:colOff>129523</xdr:colOff>
      <xdr:row>69</xdr:row>
      <xdr:rowOff>62857</xdr:rowOff>
    </xdr:to>
    <xdr:pic>
      <xdr:nvPicPr>
        <xdr:cNvPr id="61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3809523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2</xdr:col>
      <xdr:colOff>182222</xdr:colOff>
      <xdr:row>82</xdr:row>
      <xdr:rowOff>12698</xdr:rowOff>
    </xdr:to>
    <xdr:pic>
      <xdr:nvPicPr>
        <xdr:cNvPr id="62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1409523" cy="153650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6</xdr:col>
      <xdr:colOff>129523</xdr:colOff>
      <xdr:row>100</xdr:row>
      <xdr:rowOff>165079</xdr:rowOff>
    </xdr:to>
    <xdr:pic>
      <xdr:nvPicPr>
        <xdr:cNvPr id="63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3809523" cy="16888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104</xdr:row>
      <xdr:rowOff>0</xdr:rowOff>
    </xdr:from>
    <xdr:to>
      <xdr:col>1</xdr:col>
      <xdr:colOff>173333</xdr:colOff>
      <xdr:row>108</xdr:row>
      <xdr:rowOff>88888</xdr:rowOff>
    </xdr:to>
    <xdr:pic>
      <xdr:nvPicPr>
        <xdr:cNvPr id="64" name="Picture"/>
        <xdr:cNvPicPr preferRelativeResize="0"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787301" cy="8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1</xdr:col>
      <xdr:colOff>186666</xdr:colOff>
      <xdr:row>113</xdr:row>
      <xdr:rowOff>139682</xdr:rowOff>
    </xdr:to>
    <xdr:pic>
      <xdr:nvPicPr>
        <xdr:cNvPr id="65" name="Picture"/>
        <xdr:cNvPicPr preferRelativeResize="0"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800000" cy="90158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114</xdr:row>
      <xdr:rowOff>0</xdr:rowOff>
    </xdr:from>
    <xdr:to>
      <xdr:col>1</xdr:col>
      <xdr:colOff>198730</xdr:colOff>
      <xdr:row>118</xdr:row>
      <xdr:rowOff>88888</xdr:rowOff>
    </xdr:to>
    <xdr:pic>
      <xdr:nvPicPr>
        <xdr:cNvPr id="66" name="Picture"/>
        <xdr:cNvPicPr preferRelativeResize="0"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812698" cy="8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127</xdr:row>
      <xdr:rowOff>0</xdr:rowOff>
    </xdr:from>
    <xdr:to>
      <xdr:col>1</xdr:col>
      <xdr:colOff>466031</xdr:colOff>
      <xdr:row>129</xdr:row>
      <xdr:rowOff>62857</xdr:rowOff>
    </xdr:to>
    <xdr:pic>
      <xdr:nvPicPr>
        <xdr:cNvPr id="67" name="Picture"/>
        <xdr:cNvPicPr preferRelativeResize="0"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1079365" cy="444444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456507</xdr:colOff>
      <xdr:row>1</xdr:row>
      <xdr:rowOff>0</xdr:rowOff>
    </xdr:to>
    <xdr:pic>
      <xdr:nvPicPr>
        <xdr:cNvPr id="68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142" cy="19047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</xdr:row>
      <xdr:rowOff>0</xdr:rowOff>
    </xdr:from>
    <xdr:to>
      <xdr:col>1</xdr:col>
      <xdr:colOff>161269</xdr:colOff>
      <xdr:row>8</xdr:row>
      <xdr:rowOff>76190</xdr:rowOff>
    </xdr:to>
    <xdr:pic>
      <xdr:nvPicPr>
        <xdr:cNvPr id="69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774603" cy="83809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161269</xdr:colOff>
      <xdr:row>16</xdr:row>
      <xdr:rowOff>62857</xdr:rowOff>
    </xdr:to>
    <xdr:pic>
      <xdr:nvPicPr>
        <xdr:cNvPr id="70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774603" cy="82539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122539</xdr:colOff>
      <xdr:row>24</xdr:row>
      <xdr:rowOff>38095</xdr:rowOff>
    </xdr:to>
    <xdr:pic>
      <xdr:nvPicPr>
        <xdr:cNvPr id="71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736507" cy="800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2</xdr:col>
      <xdr:colOff>170158</xdr:colOff>
      <xdr:row>35</xdr:row>
      <xdr:rowOff>165079</xdr:rowOff>
    </xdr:to>
    <xdr:pic>
      <xdr:nvPicPr>
        <xdr:cNvPr id="72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396825" cy="14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6</xdr:col>
      <xdr:colOff>142222</xdr:colOff>
      <xdr:row>38</xdr:row>
      <xdr:rowOff>50793</xdr:rowOff>
    </xdr:to>
    <xdr:pic>
      <xdr:nvPicPr>
        <xdr:cNvPr id="73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822222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1</xdr:col>
      <xdr:colOff>97777</xdr:colOff>
      <xdr:row>62</xdr:row>
      <xdr:rowOff>114285</xdr:rowOff>
    </xdr:to>
    <xdr:pic>
      <xdr:nvPicPr>
        <xdr:cNvPr id="74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711111" cy="87619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63</xdr:row>
      <xdr:rowOff>0</xdr:rowOff>
    </xdr:from>
    <xdr:to>
      <xdr:col>1</xdr:col>
      <xdr:colOff>135238</xdr:colOff>
      <xdr:row>67</xdr:row>
      <xdr:rowOff>62857</xdr:rowOff>
    </xdr:to>
    <xdr:pic>
      <xdr:nvPicPr>
        <xdr:cNvPr id="75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749206" cy="82539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2</xdr:col>
      <xdr:colOff>195555</xdr:colOff>
      <xdr:row>83</xdr:row>
      <xdr:rowOff>0</xdr:rowOff>
    </xdr:to>
    <xdr:pic>
      <xdr:nvPicPr>
        <xdr:cNvPr id="76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1422222" cy="171428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1</xdr:col>
      <xdr:colOff>147936</xdr:colOff>
      <xdr:row>99</xdr:row>
      <xdr:rowOff>88888</xdr:rowOff>
    </xdr:to>
    <xdr:pic>
      <xdr:nvPicPr>
        <xdr:cNvPr id="77" name="Picture"/>
        <xdr:cNvPicPr preferRelativeResize="0"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761904" cy="8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106</xdr:row>
      <xdr:rowOff>0</xdr:rowOff>
    </xdr:from>
    <xdr:to>
      <xdr:col>1</xdr:col>
      <xdr:colOff>466031</xdr:colOff>
      <xdr:row>108</xdr:row>
      <xdr:rowOff>62857</xdr:rowOff>
    </xdr:to>
    <xdr:pic>
      <xdr:nvPicPr>
        <xdr:cNvPr id="78" name="Picture"/>
        <xdr:cNvPicPr preferRelativeResize="0"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1079365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6</xdr:col>
      <xdr:colOff>142222</xdr:colOff>
      <xdr:row>117</xdr:row>
      <xdr:rowOff>165079</xdr:rowOff>
    </xdr:to>
    <xdr:pic>
      <xdr:nvPicPr>
        <xdr:cNvPr id="79" name="Picture"/>
        <xdr:cNvPicPr preferRelativeResize="0"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3822222" cy="168888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</xdr:col>
      <xdr:colOff>297142</xdr:colOff>
      <xdr:row>8</xdr:row>
      <xdr:rowOff>114285</xdr:rowOff>
    </xdr:to>
    <xdr:pic>
      <xdr:nvPicPr>
        <xdr:cNvPr id="80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23809" cy="125714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1</xdr:col>
      <xdr:colOff>173333</xdr:colOff>
      <xdr:row>12</xdr:row>
      <xdr:rowOff>100952</xdr:rowOff>
    </xdr:to>
    <xdr:pic>
      <xdr:nvPicPr>
        <xdr:cNvPr id="81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787301" cy="67301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</xdr:row>
      <xdr:rowOff>0</xdr:rowOff>
    </xdr:from>
    <xdr:to>
      <xdr:col>1</xdr:col>
      <xdr:colOff>211428</xdr:colOff>
      <xdr:row>20</xdr:row>
      <xdr:rowOff>152380</xdr:rowOff>
    </xdr:to>
    <xdr:pic>
      <xdr:nvPicPr>
        <xdr:cNvPr id="82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825396" cy="7238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1</xdr:col>
      <xdr:colOff>173333</xdr:colOff>
      <xdr:row>28</xdr:row>
      <xdr:rowOff>100952</xdr:rowOff>
    </xdr:to>
    <xdr:pic>
      <xdr:nvPicPr>
        <xdr:cNvPr id="83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787301" cy="67301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</xdr:row>
      <xdr:rowOff>0</xdr:rowOff>
    </xdr:from>
    <xdr:to>
      <xdr:col>6</xdr:col>
      <xdr:colOff>129523</xdr:colOff>
      <xdr:row>37</xdr:row>
      <xdr:rowOff>25396</xdr:rowOff>
    </xdr:to>
    <xdr:pic>
      <xdr:nvPicPr>
        <xdr:cNvPr id="84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3809523" cy="78730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5</xdr:col>
      <xdr:colOff>438095</xdr:colOff>
      <xdr:row>51</xdr:row>
      <xdr:rowOff>0</xdr:rowOff>
    </xdr:to>
    <xdr:pic>
      <xdr:nvPicPr>
        <xdr:cNvPr id="85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504761" cy="76190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6</xdr:col>
      <xdr:colOff>129523</xdr:colOff>
      <xdr:row>57</xdr:row>
      <xdr:rowOff>50793</xdr:rowOff>
    </xdr:to>
    <xdr:pic>
      <xdr:nvPicPr>
        <xdr:cNvPr id="86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3809523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1</xdr:col>
      <xdr:colOff>262222</xdr:colOff>
      <xdr:row>72</xdr:row>
      <xdr:rowOff>37460</xdr:rowOff>
    </xdr:to>
    <xdr:pic>
      <xdr:nvPicPr>
        <xdr:cNvPr id="87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876190" cy="60952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1</xdr:col>
      <xdr:colOff>262222</xdr:colOff>
      <xdr:row>80</xdr:row>
      <xdr:rowOff>76190</xdr:rowOff>
    </xdr:to>
    <xdr:pic>
      <xdr:nvPicPr>
        <xdr:cNvPr id="88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876190" cy="64761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85</xdr:row>
      <xdr:rowOff>0</xdr:rowOff>
    </xdr:from>
    <xdr:to>
      <xdr:col>1</xdr:col>
      <xdr:colOff>211428</xdr:colOff>
      <xdr:row>88</xdr:row>
      <xdr:rowOff>37460</xdr:rowOff>
    </xdr:to>
    <xdr:pic>
      <xdr:nvPicPr>
        <xdr:cNvPr id="89" name="Picture"/>
        <xdr:cNvPicPr preferRelativeResize="0"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825396" cy="60952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93</xdr:row>
      <xdr:rowOff>0</xdr:rowOff>
    </xdr:from>
    <xdr:to>
      <xdr:col>2</xdr:col>
      <xdr:colOff>322539</xdr:colOff>
      <xdr:row>98</xdr:row>
      <xdr:rowOff>114285</xdr:rowOff>
    </xdr:to>
    <xdr:pic>
      <xdr:nvPicPr>
        <xdr:cNvPr id="90" name="Picture"/>
        <xdr:cNvPicPr preferRelativeResize="0"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1549206" cy="106666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116</xdr:row>
      <xdr:rowOff>0</xdr:rowOff>
    </xdr:from>
    <xdr:to>
      <xdr:col>6</xdr:col>
      <xdr:colOff>129523</xdr:colOff>
      <xdr:row>120</xdr:row>
      <xdr:rowOff>25396</xdr:rowOff>
    </xdr:to>
    <xdr:pic>
      <xdr:nvPicPr>
        <xdr:cNvPr id="91" name="Picture"/>
        <xdr:cNvPicPr preferRelativeResize="0"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3809523" cy="78730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121</xdr:row>
      <xdr:rowOff>0</xdr:rowOff>
    </xdr:from>
    <xdr:to>
      <xdr:col>1</xdr:col>
      <xdr:colOff>313650</xdr:colOff>
      <xdr:row>124</xdr:row>
      <xdr:rowOff>126349</xdr:rowOff>
    </xdr:to>
    <xdr:pic>
      <xdr:nvPicPr>
        <xdr:cNvPr id="92" name="Picture"/>
        <xdr:cNvPicPr preferRelativeResize="0"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926984" cy="6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129</xdr:row>
      <xdr:rowOff>0</xdr:rowOff>
    </xdr:from>
    <xdr:to>
      <xdr:col>1</xdr:col>
      <xdr:colOff>466031</xdr:colOff>
      <xdr:row>131</xdr:row>
      <xdr:rowOff>62857</xdr:rowOff>
    </xdr:to>
    <xdr:pic>
      <xdr:nvPicPr>
        <xdr:cNvPr id="93" name="Picture"/>
        <xdr:cNvPicPr preferRelativeResize="0"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1079365" cy="44444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456507</xdr:colOff>
      <xdr:row>1</xdr:row>
      <xdr:rowOff>0</xdr:rowOff>
    </xdr:to>
    <xdr:pic>
      <xdr:nvPicPr>
        <xdr:cNvPr id="94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142" cy="19047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</xdr:row>
      <xdr:rowOff>0</xdr:rowOff>
    </xdr:from>
    <xdr:to>
      <xdr:col>1</xdr:col>
      <xdr:colOff>262222</xdr:colOff>
      <xdr:row>7</xdr:row>
      <xdr:rowOff>50793</xdr:rowOff>
    </xdr:to>
    <xdr:pic>
      <xdr:nvPicPr>
        <xdr:cNvPr id="95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76190" cy="6222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250158</xdr:colOff>
      <xdr:row>15</xdr:row>
      <xdr:rowOff>50793</xdr:rowOff>
    </xdr:to>
    <xdr:pic>
      <xdr:nvPicPr>
        <xdr:cNvPr id="96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863492" cy="6222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236825</xdr:colOff>
      <xdr:row>23</xdr:row>
      <xdr:rowOff>50793</xdr:rowOff>
    </xdr:to>
    <xdr:pic>
      <xdr:nvPicPr>
        <xdr:cNvPr id="97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850793" cy="6222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2</xdr:col>
      <xdr:colOff>322539</xdr:colOff>
      <xdr:row>33</xdr:row>
      <xdr:rowOff>152380</xdr:rowOff>
    </xdr:to>
    <xdr:pic>
      <xdr:nvPicPr>
        <xdr:cNvPr id="98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549206" cy="110476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6</xdr:col>
      <xdr:colOff>129523</xdr:colOff>
      <xdr:row>36</xdr:row>
      <xdr:rowOff>75555</xdr:rowOff>
    </xdr:to>
    <xdr:pic>
      <xdr:nvPicPr>
        <xdr:cNvPr id="99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809523" cy="45714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57</xdr:row>
      <xdr:rowOff>0</xdr:rowOff>
    </xdr:from>
    <xdr:to>
      <xdr:col>5</xdr:col>
      <xdr:colOff>603174</xdr:colOff>
      <xdr:row>60</xdr:row>
      <xdr:rowOff>76190</xdr:rowOff>
    </xdr:to>
    <xdr:pic>
      <xdr:nvPicPr>
        <xdr:cNvPr id="100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3669841" cy="64761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2</xdr:col>
      <xdr:colOff>259047</xdr:colOff>
      <xdr:row>66</xdr:row>
      <xdr:rowOff>12698</xdr:rowOff>
    </xdr:to>
    <xdr:pic>
      <xdr:nvPicPr>
        <xdr:cNvPr id="101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1485714" cy="96507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77</xdr:row>
      <xdr:rowOff>0</xdr:rowOff>
    </xdr:from>
    <xdr:to>
      <xdr:col>13</xdr:col>
      <xdr:colOff>142222</xdr:colOff>
      <xdr:row>79</xdr:row>
      <xdr:rowOff>62857</xdr:rowOff>
    </xdr:to>
    <xdr:pic>
      <xdr:nvPicPr>
        <xdr:cNvPr id="102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3822222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93</xdr:row>
      <xdr:rowOff>0</xdr:rowOff>
    </xdr:from>
    <xdr:to>
      <xdr:col>1</xdr:col>
      <xdr:colOff>300317</xdr:colOff>
      <xdr:row>96</xdr:row>
      <xdr:rowOff>37460</xdr:rowOff>
    </xdr:to>
    <xdr:pic>
      <xdr:nvPicPr>
        <xdr:cNvPr id="103" name="Picture"/>
        <xdr:cNvPicPr preferRelativeResize="0"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914285" cy="60952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101</xdr:row>
      <xdr:rowOff>0</xdr:rowOff>
    </xdr:from>
    <xdr:to>
      <xdr:col>1</xdr:col>
      <xdr:colOff>466031</xdr:colOff>
      <xdr:row>103</xdr:row>
      <xdr:rowOff>62857</xdr:rowOff>
    </xdr:to>
    <xdr:pic>
      <xdr:nvPicPr>
        <xdr:cNvPr id="104" name="Picture"/>
        <xdr:cNvPicPr preferRelativeResize="0"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1079365" cy="444444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10</xdr:row>
      <xdr:rowOff>0</xdr:rowOff>
    </xdr:from>
    <xdr:to>
      <xdr:col>1</xdr:col>
      <xdr:colOff>466031</xdr:colOff>
      <xdr:row>12</xdr:row>
      <xdr:rowOff>50793</xdr:rowOff>
    </xdr:to>
    <xdr:pic>
      <xdr:nvPicPr>
        <xdr:cNvPr id="105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0</xdr:col>
      <xdr:colOff>481904</xdr:colOff>
      <xdr:row>22</xdr:row>
      <xdr:rowOff>101587</xdr:rowOff>
    </xdr:to>
    <xdr:pic>
      <xdr:nvPicPr>
        <xdr:cNvPr id="106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482539" cy="181587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51</xdr:row>
      <xdr:rowOff>0</xdr:rowOff>
    </xdr:from>
    <xdr:to>
      <xdr:col>1</xdr:col>
      <xdr:colOff>466031</xdr:colOff>
      <xdr:row>53</xdr:row>
      <xdr:rowOff>62857</xdr:rowOff>
    </xdr:to>
    <xdr:pic>
      <xdr:nvPicPr>
        <xdr:cNvPr id="107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079365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0</xdr:col>
      <xdr:colOff>507301</xdr:colOff>
      <xdr:row>63</xdr:row>
      <xdr:rowOff>126984</xdr:rowOff>
    </xdr:to>
    <xdr:pic>
      <xdr:nvPicPr>
        <xdr:cNvPr id="108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507936" cy="1841269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456507</xdr:colOff>
      <xdr:row>0</xdr:row>
      <xdr:rowOff>177142</xdr:rowOff>
    </xdr:to>
    <xdr:pic>
      <xdr:nvPicPr>
        <xdr:cNvPr id="109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142" cy="17777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</xdr:row>
      <xdr:rowOff>0</xdr:rowOff>
    </xdr:from>
    <xdr:to>
      <xdr:col>1</xdr:col>
      <xdr:colOff>198730</xdr:colOff>
      <xdr:row>7</xdr:row>
      <xdr:rowOff>88888</xdr:rowOff>
    </xdr:to>
    <xdr:pic>
      <xdr:nvPicPr>
        <xdr:cNvPr id="110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12698" cy="8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161269</xdr:colOff>
      <xdr:row>16</xdr:row>
      <xdr:rowOff>38095</xdr:rowOff>
    </xdr:to>
    <xdr:pic>
      <xdr:nvPicPr>
        <xdr:cNvPr id="111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774603" cy="800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250158</xdr:colOff>
      <xdr:row>24</xdr:row>
      <xdr:rowOff>0</xdr:rowOff>
    </xdr:to>
    <xdr:pic>
      <xdr:nvPicPr>
        <xdr:cNvPr id="112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863492" cy="76190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2</xdr:col>
      <xdr:colOff>309206</xdr:colOff>
      <xdr:row>35</xdr:row>
      <xdr:rowOff>101587</xdr:rowOff>
    </xdr:to>
    <xdr:pic>
      <xdr:nvPicPr>
        <xdr:cNvPr id="113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536507" cy="143492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6</xdr:col>
      <xdr:colOff>142222</xdr:colOff>
      <xdr:row>38</xdr:row>
      <xdr:rowOff>62857</xdr:rowOff>
    </xdr:to>
    <xdr:pic>
      <xdr:nvPicPr>
        <xdr:cNvPr id="114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822222" cy="444444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58</xdr:row>
      <xdr:rowOff>0</xdr:rowOff>
    </xdr:from>
    <xdr:to>
      <xdr:col>1</xdr:col>
      <xdr:colOff>342222</xdr:colOff>
      <xdr:row>62</xdr:row>
      <xdr:rowOff>114285</xdr:rowOff>
    </xdr:to>
    <xdr:pic>
      <xdr:nvPicPr>
        <xdr:cNvPr id="115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342857" cy="87619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67</xdr:row>
      <xdr:rowOff>0</xdr:rowOff>
    </xdr:from>
    <xdr:to>
      <xdr:col>1</xdr:col>
      <xdr:colOff>452698</xdr:colOff>
      <xdr:row>69</xdr:row>
      <xdr:rowOff>62857</xdr:rowOff>
    </xdr:to>
    <xdr:pic>
      <xdr:nvPicPr>
        <xdr:cNvPr id="116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1066666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70</xdr:row>
      <xdr:rowOff>0</xdr:rowOff>
    </xdr:from>
    <xdr:to>
      <xdr:col>1</xdr:col>
      <xdr:colOff>72380</xdr:colOff>
      <xdr:row>79</xdr:row>
      <xdr:rowOff>101587</xdr:rowOff>
    </xdr:to>
    <xdr:pic>
      <xdr:nvPicPr>
        <xdr:cNvPr id="117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685714" cy="1815873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1</xdr:col>
      <xdr:colOff>236825</xdr:colOff>
      <xdr:row>5</xdr:row>
      <xdr:rowOff>164444</xdr:rowOff>
    </xdr:to>
    <xdr:pic>
      <xdr:nvPicPr>
        <xdr:cNvPr id="118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50793" cy="73650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466031</xdr:colOff>
      <xdr:row>12</xdr:row>
      <xdr:rowOff>50793</xdr:rowOff>
    </xdr:to>
    <xdr:pic>
      <xdr:nvPicPr>
        <xdr:cNvPr id="119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2</xdr:col>
      <xdr:colOff>297142</xdr:colOff>
      <xdr:row>19</xdr:row>
      <xdr:rowOff>152380</xdr:rowOff>
    </xdr:to>
    <xdr:pic>
      <xdr:nvPicPr>
        <xdr:cNvPr id="120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523809" cy="129523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6</xdr:col>
      <xdr:colOff>129523</xdr:colOff>
      <xdr:row>42</xdr:row>
      <xdr:rowOff>62857</xdr:rowOff>
    </xdr:to>
    <xdr:pic>
      <xdr:nvPicPr>
        <xdr:cNvPr id="121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3809523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1</xdr:col>
      <xdr:colOff>198730</xdr:colOff>
      <xdr:row>49</xdr:row>
      <xdr:rowOff>50793</xdr:rowOff>
    </xdr:to>
    <xdr:pic>
      <xdr:nvPicPr>
        <xdr:cNvPr id="122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812698" cy="6222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50</xdr:row>
      <xdr:rowOff>0</xdr:rowOff>
    </xdr:from>
    <xdr:to>
      <xdr:col>1</xdr:col>
      <xdr:colOff>186666</xdr:colOff>
      <xdr:row>53</xdr:row>
      <xdr:rowOff>50793</xdr:rowOff>
    </xdr:to>
    <xdr:pic>
      <xdr:nvPicPr>
        <xdr:cNvPr id="123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800000" cy="6222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1</xdr:col>
      <xdr:colOff>161269</xdr:colOff>
      <xdr:row>57</xdr:row>
      <xdr:rowOff>88888</xdr:rowOff>
    </xdr:to>
    <xdr:pic>
      <xdr:nvPicPr>
        <xdr:cNvPr id="124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774603" cy="66031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2</xdr:col>
      <xdr:colOff>195555</xdr:colOff>
      <xdr:row>63</xdr:row>
      <xdr:rowOff>165079</xdr:rowOff>
    </xdr:to>
    <xdr:pic>
      <xdr:nvPicPr>
        <xdr:cNvPr id="125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1422222" cy="111746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456507</xdr:colOff>
      <xdr:row>0</xdr:row>
      <xdr:rowOff>177142</xdr:rowOff>
    </xdr:to>
    <xdr:pic>
      <xdr:nvPicPr>
        <xdr:cNvPr id="126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142" cy="17777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</xdr:row>
      <xdr:rowOff>0</xdr:rowOff>
    </xdr:from>
    <xdr:to>
      <xdr:col>1</xdr:col>
      <xdr:colOff>186666</xdr:colOff>
      <xdr:row>6</xdr:row>
      <xdr:rowOff>100952</xdr:rowOff>
    </xdr:to>
    <xdr:pic>
      <xdr:nvPicPr>
        <xdr:cNvPr id="127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00000" cy="67301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1</xdr:col>
      <xdr:colOff>186666</xdr:colOff>
      <xdr:row>14</xdr:row>
      <xdr:rowOff>152380</xdr:rowOff>
    </xdr:to>
    <xdr:pic>
      <xdr:nvPicPr>
        <xdr:cNvPr id="128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800000" cy="7238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1</xdr:col>
      <xdr:colOff>250158</xdr:colOff>
      <xdr:row>22</xdr:row>
      <xdr:rowOff>152380</xdr:rowOff>
    </xdr:to>
    <xdr:pic>
      <xdr:nvPicPr>
        <xdr:cNvPr id="129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863492" cy="7238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2</xdr:col>
      <xdr:colOff>156825</xdr:colOff>
      <xdr:row>33</xdr:row>
      <xdr:rowOff>76190</xdr:rowOff>
    </xdr:to>
    <xdr:pic>
      <xdr:nvPicPr>
        <xdr:cNvPr id="130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384126" cy="121904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6</xdr:col>
      <xdr:colOff>142222</xdr:colOff>
      <xdr:row>36</xdr:row>
      <xdr:rowOff>50793</xdr:rowOff>
    </xdr:to>
    <xdr:pic>
      <xdr:nvPicPr>
        <xdr:cNvPr id="131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822222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1</xdr:col>
      <xdr:colOff>262222</xdr:colOff>
      <xdr:row>57</xdr:row>
      <xdr:rowOff>126349</xdr:rowOff>
    </xdr:to>
    <xdr:pic>
      <xdr:nvPicPr>
        <xdr:cNvPr id="132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876190" cy="6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62</xdr:row>
      <xdr:rowOff>0</xdr:rowOff>
    </xdr:from>
    <xdr:to>
      <xdr:col>1</xdr:col>
      <xdr:colOff>466031</xdr:colOff>
      <xdr:row>64</xdr:row>
      <xdr:rowOff>50793</xdr:rowOff>
    </xdr:to>
    <xdr:pic>
      <xdr:nvPicPr>
        <xdr:cNvPr id="133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68</xdr:row>
      <xdr:rowOff>0</xdr:rowOff>
    </xdr:from>
    <xdr:to>
      <xdr:col>1</xdr:col>
      <xdr:colOff>236825</xdr:colOff>
      <xdr:row>71</xdr:row>
      <xdr:rowOff>152380</xdr:rowOff>
    </xdr:to>
    <xdr:pic>
      <xdr:nvPicPr>
        <xdr:cNvPr id="134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850793" cy="7238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76</xdr:row>
      <xdr:rowOff>0</xdr:rowOff>
    </xdr:from>
    <xdr:to>
      <xdr:col>1</xdr:col>
      <xdr:colOff>274920</xdr:colOff>
      <xdr:row>79</xdr:row>
      <xdr:rowOff>177777</xdr:rowOff>
    </xdr:to>
    <xdr:pic>
      <xdr:nvPicPr>
        <xdr:cNvPr id="135" name="Picture"/>
        <xdr:cNvPicPr preferRelativeResize="0"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888888" cy="74920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84</xdr:row>
      <xdr:rowOff>0</xdr:rowOff>
    </xdr:from>
    <xdr:to>
      <xdr:col>1</xdr:col>
      <xdr:colOff>274920</xdr:colOff>
      <xdr:row>87</xdr:row>
      <xdr:rowOff>177777</xdr:rowOff>
    </xdr:to>
    <xdr:pic>
      <xdr:nvPicPr>
        <xdr:cNvPr id="136" name="Picture"/>
        <xdr:cNvPicPr preferRelativeResize="0"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888888" cy="74920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2</xdr:col>
      <xdr:colOff>132063</xdr:colOff>
      <xdr:row>98</xdr:row>
      <xdr:rowOff>50793</xdr:rowOff>
    </xdr:to>
    <xdr:pic>
      <xdr:nvPicPr>
        <xdr:cNvPr id="137" name="Picture"/>
        <xdr:cNvPicPr preferRelativeResize="0"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1358730" cy="11936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99</xdr:row>
      <xdr:rowOff>0</xdr:rowOff>
    </xdr:from>
    <xdr:to>
      <xdr:col>6</xdr:col>
      <xdr:colOff>142222</xdr:colOff>
      <xdr:row>101</xdr:row>
      <xdr:rowOff>62857</xdr:rowOff>
    </xdr:to>
    <xdr:pic>
      <xdr:nvPicPr>
        <xdr:cNvPr id="138" name="Picture"/>
        <xdr:cNvPicPr preferRelativeResize="0"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3822222" cy="44444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6</xdr:col>
      <xdr:colOff>129523</xdr:colOff>
      <xdr:row>3</xdr:row>
      <xdr:rowOff>62857</xdr:rowOff>
    </xdr:to>
    <xdr:pic>
      <xdr:nvPicPr>
        <xdr:cNvPr id="139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809523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</xdr:row>
      <xdr:rowOff>0</xdr:rowOff>
    </xdr:from>
    <xdr:to>
      <xdr:col>0</xdr:col>
      <xdr:colOff>443809</xdr:colOff>
      <xdr:row>8</xdr:row>
      <xdr:rowOff>139682</xdr:rowOff>
    </xdr:to>
    <xdr:pic>
      <xdr:nvPicPr>
        <xdr:cNvPr id="140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444444" cy="90158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0</xdr:col>
      <xdr:colOff>481904</xdr:colOff>
      <xdr:row>17</xdr:row>
      <xdr:rowOff>139682</xdr:rowOff>
    </xdr:to>
    <xdr:pic>
      <xdr:nvPicPr>
        <xdr:cNvPr id="141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482539" cy="90158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0</xdr:col>
      <xdr:colOff>443809</xdr:colOff>
      <xdr:row>25</xdr:row>
      <xdr:rowOff>126349</xdr:rowOff>
    </xdr:to>
    <xdr:pic>
      <xdr:nvPicPr>
        <xdr:cNvPr id="142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444444" cy="8888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</xdr:col>
      <xdr:colOff>351111</xdr:colOff>
      <xdr:row>38</xdr:row>
      <xdr:rowOff>152380</xdr:rowOff>
    </xdr:to>
    <xdr:pic>
      <xdr:nvPicPr>
        <xdr:cNvPr id="143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965079" cy="186666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1</xdr:col>
      <xdr:colOff>186666</xdr:colOff>
      <xdr:row>64</xdr:row>
      <xdr:rowOff>126349</xdr:rowOff>
    </xdr:to>
    <xdr:pic>
      <xdr:nvPicPr>
        <xdr:cNvPr id="144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800000" cy="6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1</xdr:col>
      <xdr:colOff>186666</xdr:colOff>
      <xdr:row>72</xdr:row>
      <xdr:rowOff>126349</xdr:rowOff>
    </xdr:to>
    <xdr:pic>
      <xdr:nvPicPr>
        <xdr:cNvPr id="145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800000" cy="6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2</xdr:col>
      <xdr:colOff>373333</xdr:colOff>
      <xdr:row>84</xdr:row>
      <xdr:rowOff>50793</xdr:rowOff>
    </xdr:to>
    <xdr:pic>
      <xdr:nvPicPr>
        <xdr:cNvPr id="146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1600000" cy="138412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85</xdr:row>
      <xdr:rowOff>0</xdr:rowOff>
    </xdr:from>
    <xdr:to>
      <xdr:col>3</xdr:col>
      <xdr:colOff>598095</xdr:colOff>
      <xdr:row>87</xdr:row>
      <xdr:rowOff>62857</xdr:rowOff>
    </xdr:to>
    <xdr:pic>
      <xdr:nvPicPr>
        <xdr:cNvPr id="147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2438095" cy="4444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0</xdr:col>
      <xdr:colOff>456507</xdr:colOff>
      <xdr:row>3</xdr:row>
      <xdr:rowOff>0</xdr:rowOff>
    </xdr:to>
    <xdr:pic>
      <xdr:nvPicPr>
        <xdr:cNvPr id="6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142" cy="19047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</xdr:row>
      <xdr:rowOff>0</xdr:rowOff>
    </xdr:from>
    <xdr:to>
      <xdr:col>1</xdr:col>
      <xdr:colOff>186666</xdr:colOff>
      <xdr:row>7</xdr:row>
      <xdr:rowOff>177777</xdr:rowOff>
    </xdr:to>
    <xdr:pic>
      <xdr:nvPicPr>
        <xdr:cNvPr id="7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00000" cy="74920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224761</xdr:colOff>
      <xdr:row>15</xdr:row>
      <xdr:rowOff>177777</xdr:rowOff>
    </xdr:to>
    <xdr:pic>
      <xdr:nvPicPr>
        <xdr:cNvPr id="8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838095" cy="74920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211428</xdr:colOff>
      <xdr:row>23</xdr:row>
      <xdr:rowOff>177777</xdr:rowOff>
    </xdr:to>
    <xdr:pic>
      <xdr:nvPicPr>
        <xdr:cNvPr id="9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825396" cy="74920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2</xdr:col>
      <xdr:colOff>182222</xdr:colOff>
      <xdr:row>34</xdr:row>
      <xdr:rowOff>139682</xdr:rowOff>
    </xdr:to>
    <xdr:pic>
      <xdr:nvPicPr>
        <xdr:cNvPr id="10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409523" cy="128253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6</xdr:col>
      <xdr:colOff>142222</xdr:colOff>
      <xdr:row>37</xdr:row>
      <xdr:rowOff>50793</xdr:rowOff>
    </xdr:to>
    <xdr:pic>
      <xdr:nvPicPr>
        <xdr:cNvPr id="11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822222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81</xdr:row>
      <xdr:rowOff>0</xdr:rowOff>
    </xdr:from>
    <xdr:to>
      <xdr:col>3</xdr:col>
      <xdr:colOff>610793</xdr:colOff>
      <xdr:row>83</xdr:row>
      <xdr:rowOff>50793</xdr:rowOff>
    </xdr:to>
    <xdr:pic>
      <xdr:nvPicPr>
        <xdr:cNvPr id="12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2450793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87</xdr:row>
      <xdr:rowOff>0</xdr:rowOff>
    </xdr:from>
    <xdr:to>
      <xdr:col>1</xdr:col>
      <xdr:colOff>211428</xdr:colOff>
      <xdr:row>91</xdr:row>
      <xdr:rowOff>12698</xdr:rowOff>
    </xdr:to>
    <xdr:pic>
      <xdr:nvPicPr>
        <xdr:cNvPr id="13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825396" cy="77460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1</xdr:col>
      <xdr:colOff>224761</xdr:colOff>
      <xdr:row>96</xdr:row>
      <xdr:rowOff>0</xdr:rowOff>
    </xdr:to>
    <xdr:pic>
      <xdr:nvPicPr>
        <xdr:cNvPr id="14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838095" cy="76190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1</xdr:col>
      <xdr:colOff>236825</xdr:colOff>
      <xdr:row>5</xdr:row>
      <xdr:rowOff>100952</xdr:rowOff>
    </xdr:to>
    <xdr:pic>
      <xdr:nvPicPr>
        <xdr:cNvPr id="148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50793" cy="67301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466031</xdr:colOff>
      <xdr:row>12</xdr:row>
      <xdr:rowOff>50793</xdr:rowOff>
    </xdr:to>
    <xdr:pic>
      <xdr:nvPicPr>
        <xdr:cNvPr id="149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2</xdr:col>
      <xdr:colOff>398095</xdr:colOff>
      <xdr:row>20</xdr:row>
      <xdr:rowOff>114285</xdr:rowOff>
    </xdr:to>
    <xdr:pic>
      <xdr:nvPicPr>
        <xdr:cNvPr id="150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625396" cy="1447619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1</xdr:col>
      <xdr:colOff>161269</xdr:colOff>
      <xdr:row>5</xdr:row>
      <xdr:rowOff>126349</xdr:rowOff>
    </xdr:to>
    <xdr:pic>
      <xdr:nvPicPr>
        <xdr:cNvPr id="151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4603" cy="6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466031</xdr:colOff>
      <xdr:row>12</xdr:row>
      <xdr:rowOff>50793</xdr:rowOff>
    </xdr:to>
    <xdr:pic>
      <xdr:nvPicPr>
        <xdr:cNvPr id="152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2</xdr:col>
      <xdr:colOff>373333</xdr:colOff>
      <xdr:row>20</xdr:row>
      <xdr:rowOff>76190</xdr:rowOff>
    </xdr:to>
    <xdr:pic>
      <xdr:nvPicPr>
        <xdr:cNvPr id="153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600000" cy="140952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1</xdr:col>
      <xdr:colOff>186666</xdr:colOff>
      <xdr:row>44</xdr:row>
      <xdr:rowOff>139682</xdr:rowOff>
    </xdr:to>
    <xdr:pic>
      <xdr:nvPicPr>
        <xdr:cNvPr id="154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800000" cy="71111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1</xdr:col>
      <xdr:colOff>466031</xdr:colOff>
      <xdr:row>51</xdr:row>
      <xdr:rowOff>62857</xdr:rowOff>
    </xdr:to>
    <xdr:pic>
      <xdr:nvPicPr>
        <xdr:cNvPr id="155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079365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2</xdr:col>
      <xdr:colOff>424126</xdr:colOff>
      <xdr:row>59</xdr:row>
      <xdr:rowOff>101587</xdr:rowOff>
    </xdr:to>
    <xdr:pic>
      <xdr:nvPicPr>
        <xdr:cNvPr id="156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1650793" cy="143492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1</xdr:col>
      <xdr:colOff>186666</xdr:colOff>
      <xdr:row>5</xdr:row>
      <xdr:rowOff>126349</xdr:rowOff>
    </xdr:to>
    <xdr:pic>
      <xdr:nvPicPr>
        <xdr:cNvPr id="157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00000" cy="6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466031</xdr:colOff>
      <xdr:row>12</xdr:row>
      <xdr:rowOff>50793</xdr:rowOff>
    </xdr:to>
    <xdr:pic>
      <xdr:nvPicPr>
        <xdr:cNvPr id="158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2</xdr:col>
      <xdr:colOff>398095</xdr:colOff>
      <xdr:row>20</xdr:row>
      <xdr:rowOff>101587</xdr:rowOff>
    </xdr:to>
    <xdr:pic>
      <xdr:nvPicPr>
        <xdr:cNvPr id="159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625396" cy="143492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1</xdr:col>
      <xdr:colOff>173333</xdr:colOff>
      <xdr:row>44</xdr:row>
      <xdr:rowOff>100952</xdr:rowOff>
    </xdr:to>
    <xdr:pic>
      <xdr:nvPicPr>
        <xdr:cNvPr id="160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787301" cy="67301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1</xdr:col>
      <xdr:colOff>466031</xdr:colOff>
      <xdr:row>51</xdr:row>
      <xdr:rowOff>62857</xdr:rowOff>
    </xdr:to>
    <xdr:pic>
      <xdr:nvPicPr>
        <xdr:cNvPr id="161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079365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2</xdr:col>
      <xdr:colOff>373333</xdr:colOff>
      <xdr:row>59</xdr:row>
      <xdr:rowOff>50793</xdr:rowOff>
    </xdr:to>
    <xdr:pic>
      <xdr:nvPicPr>
        <xdr:cNvPr id="162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1600000" cy="1384126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1</xdr:col>
      <xdr:colOff>300317</xdr:colOff>
      <xdr:row>5</xdr:row>
      <xdr:rowOff>139682</xdr:rowOff>
    </xdr:to>
    <xdr:pic>
      <xdr:nvPicPr>
        <xdr:cNvPr id="173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14285" cy="71111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211428</xdr:colOff>
      <xdr:row>13</xdr:row>
      <xdr:rowOff>126349</xdr:rowOff>
    </xdr:to>
    <xdr:pic>
      <xdr:nvPicPr>
        <xdr:cNvPr id="174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25396" cy="6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1</xdr:col>
      <xdr:colOff>313650</xdr:colOff>
      <xdr:row>21</xdr:row>
      <xdr:rowOff>177777</xdr:rowOff>
    </xdr:to>
    <xdr:pic>
      <xdr:nvPicPr>
        <xdr:cNvPr id="175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926984" cy="74920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2</xdr:col>
      <xdr:colOff>486984</xdr:colOff>
      <xdr:row>32</xdr:row>
      <xdr:rowOff>177777</xdr:rowOff>
    </xdr:to>
    <xdr:pic>
      <xdr:nvPicPr>
        <xdr:cNvPr id="176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1714285" cy="132063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6</xdr:col>
      <xdr:colOff>129523</xdr:colOff>
      <xdr:row>39</xdr:row>
      <xdr:rowOff>38095</xdr:rowOff>
    </xdr:to>
    <xdr:pic>
      <xdr:nvPicPr>
        <xdr:cNvPr id="177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3809523" cy="800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3</xdr:col>
      <xdr:colOff>433015</xdr:colOff>
      <xdr:row>50</xdr:row>
      <xdr:rowOff>152380</xdr:rowOff>
    </xdr:to>
    <xdr:pic>
      <xdr:nvPicPr>
        <xdr:cNvPr id="178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2273015" cy="72380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55</xdr:row>
      <xdr:rowOff>0</xdr:rowOff>
    </xdr:from>
    <xdr:to>
      <xdr:col>8</xdr:col>
      <xdr:colOff>598095</xdr:colOff>
      <xdr:row>57</xdr:row>
      <xdr:rowOff>50793</xdr:rowOff>
    </xdr:to>
    <xdr:pic>
      <xdr:nvPicPr>
        <xdr:cNvPr id="179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2438095" cy="431746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456507</xdr:colOff>
      <xdr:row>0</xdr:row>
      <xdr:rowOff>177142</xdr:rowOff>
    </xdr:to>
    <xdr:pic>
      <xdr:nvPicPr>
        <xdr:cNvPr id="180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142" cy="17777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1</xdr:col>
      <xdr:colOff>262222</xdr:colOff>
      <xdr:row>19</xdr:row>
      <xdr:rowOff>76190</xdr:rowOff>
    </xdr:to>
    <xdr:pic>
      <xdr:nvPicPr>
        <xdr:cNvPr id="181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76190" cy="64761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1</xdr:col>
      <xdr:colOff>300317</xdr:colOff>
      <xdr:row>27</xdr:row>
      <xdr:rowOff>76190</xdr:rowOff>
    </xdr:to>
    <xdr:pic>
      <xdr:nvPicPr>
        <xdr:cNvPr id="182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914285" cy="64761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1</xdr:col>
      <xdr:colOff>466031</xdr:colOff>
      <xdr:row>34</xdr:row>
      <xdr:rowOff>50793</xdr:rowOff>
    </xdr:to>
    <xdr:pic>
      <xdr:nvPicPr>
        <xdr:cNvPr id="183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2</xdr:col>
      <xdr:colOff>322539</xdr:colOff>
      <xdr:row>41</xdr:row>
      <xdr:rowOff>12698</xdr:rowOff>
    </xdr:to>
    <xdr:pic>
      <xdr:nvPicPr>
        <xdr:cNvPr id="184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549206" cy="115555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1</xdr:col>
      <xdr:colOff>186666</xdr:colOff>
      <xdr:row>44</xdr:row>
      <xdr:rowOff>177777</xdr:rowOff>
    </xdr:to>
    <xdr:pic>
      <xdr:nvPicPr>
        <xdr:cNvPr id="185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800000" cy="55873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1</xdr:col>
      <xdr:colOff>161269</xdr:colOff>
      <xdr:row>48</xdr:row>
      <xdr:rowOff>50793</xdr:rowOff>
    </xdr:to>
    <xdr:pic>
      <xdr:nvPicPr>
        <xdr:cNvPr id="186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774603" cy="6222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6</xdr:col>
      <xdr:colOff>142222</xdr:colOff>
      <xdr:row>57</xdr:row>
      <xdr:rowOff>50793</xdr:rowOff>
    </xdr:to>
    <xdr:pic>
      <xdr:nvPicPr>
        <xdr:cNvPr id="187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3822222" cy="431746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6</xdr:col>
      <xdr:colOff>193015</xdr:colOff>
      <xdr:row>5</xdr:row>
      <xdr:rowOff>76190</xdr:rowOff>
    </xdr:to>
    <xdr:pic>
      <xdr:nvPicPr>
        <xdr:cNvPr id="188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873015" cy="64761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2</xdr:col>
      <xdr:colOff>589206</xdr:colOff>
      <xdr:row>11</xdr:row>
      <xdr:rowOff>12698</xdr:rowOff>
    </xdr:to>
    <xdr:pic>
      <xdr:nvPicPr>
        <xdr:cNvPr id="189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815873" cy="96507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22</xdr:row>
      <xdr:rowOff>0</xdr:rowOff>
    </xdr:from>
    <xdr:to>
      <xdr:col>13</xdr:col>
      <xdr:colOff>129523</xdr:colOff>
      <xdr:row>24</xdr:row>
      <xdr:rowOff>50793</xdr:rowOff>
    </xdr:to>
    <xdr:pic>
      <xdr:nvPicPr>
        <xdr:cNvPr id="190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809523" cy="431746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42</xdr:row>
      <xdr:rowOff>0</xdr:rowOff>
    </xdr:from>
    <xdr:to>
      <xdr:col>2</xdr:col>
      <xdr:colOff>297142</xdr:colOff>
      <xdr:row>48</xdr:row>
      <xdr:rowOff>12698</xdr:rowOff>
    </xdr:to>
    <xdr:pic>
      <xdr:nvPicPr>
        <xdr:cNvPr id="191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23809" cy="1155555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55</xdr:row>
      <xdr:rowOff>0</xdr:rowOff>
    </xdr:from>
    <xdr:to>
      <xdr:col>10</xdr:col>
      <xdr:colOff>129523</xdr:colOff>
      <xdr:row>60</xdr:row>
      <xdr:rowOff>165079</xdr:rowOff>
    </xdr:to>
    <xdr:pic>
      <xdr:nvPicPr>
        <xdr:cNvPr id="192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809523" cy="111746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64</xdr:row>
      <xdr:rowOff>0</xdr:rowOff>
    </xdr:from>
    <xdr:to>
      <xdr:col>6</xdr:col>
      <xdr:colOff>142222</xdr:colOff>
      <xdr:row>66</xdr:row>
      <xdr:rowOff>50793</xdr:rowOff>
    </xdr:to>
    <xdr:pic>
      <xdr:nvPicPr>
        <xdr:cNvPr id="193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822222" cy="431746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3</xdr:col>
      <xdr:colOff>445714</xdr:colOff>
      <xdr:row>5</xdr:row>
      <xdr:rowOff>152380</xdr:rowOff>
    </xdr:to>
    <xdr:pic>
      <xdr:nvPicPr>
        <xdr:cNvPr id="194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285714" cy="7238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2</xdr:col>
      <xdr:colOff>386031</xdr:colOff>
      <xdr:row>11</xdr:row>
      <xdr:rowOff>177777</xdr:rowOff>
    </xdr:to>
    <xdr:pic>
      <xdr:nvPicPr>
        <xdr:cNvPr id="195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612698" cy="113015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3</xdr:col>
      <xdr:colOff>598095</xdr:colOff>
      <xdr:row>14</xdr:row>
      <xdr:rowOff>50793</xdr:rowOff>
    </xdr:to>
    <xdr:pic>
      <xdr:nvPicPr>
        <xdr:cNvPr id="196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2438095" cy="431746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0</xdr:row>
      <xdr:rowOff>0</xdr:rowOff>
    </xdr:from>
    <xdr:to>
      <xdr:col>9</xdr:col>
      <xdr:colOff>205714</xdr:colOff>
      <xdr:row>5</xdr:row>
      <xdr:rowOff>126984</xdr:rowOff>
    </xdr:to>
    <xdr:pic>
      <xdr:nvPicPr>
        <xdr:cNvPr id="197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885714" cy="107936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2</xdr:col>
      <xdr:colOff>525079</xdr:colOff>
      <xdr:row>61</xdr:row>
      <xdr:rowOff>50793</xdr:rowOff>
    </xdr:to>
    <xdr:pic>
      <xdr:nvPicPr>
        <xdr:cNvPr id="198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752380" cy="100317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62</xdr:row>
      <xdr:rowOff>0</xdr:rowOff>
    </xdr:from>
    <xdr:to>
      <xdr:col>3</xdr:col>
      <xdr:colOff>610793</xdr:colOff>
      <xdr:row>64</xdr:row>
      <xdr:rowOff>50793</xdr:rowOff>
    </xdr:to>
    <xdr:pic>
      <xdr:nvPicPr>
        <xdr:cNvPr id="199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2450793" cy="431746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3</xdr:col>
      <xdr:colOff>445714</xdr:colOff>
      <xdr:row>4</xdr:row>
      <xdr:rowOff>164444</xdr:rowOff>
    </xdr:to>
    <xdr:pic>
      <xdr:nvPicPr>
        <xdr:cNvPr id="200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285714" cy="54603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1</xdr:col>
      <xdr:colOff>262222</xdr:colOff>
      <xdr:row>7</xdr:row>
      <xdr:rowOff>114285</xdr:rowOff>
    </xdr:to>
    <xdr:pic>
      <xdr:nvPicPr>
        <xdr:cNvPr id="201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76190" cy="49523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2</xdr:col>
      <xdr:colOff>170158</xdr:colOff>
      <xdr:row>12</xdr:row>
      <xdr:rowOff>38095</xdr:rowOff>
    </xdr:to>
    <xdr:pic>
      <xdr:nvPicPr>
        <xdr:cNvPr id="202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396825" cy="8000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23</xdr:row>
      <xdr:rowOff>0</xdr:rowOff>
    </xdr:from>
    <xdr:to>
      <xdr:col>13</xdr:col>
      <xdr:colOff>129523</xdr:colOff>
      <xdr:row>25</xdr:row>
      <xdr:rowOff>50793</xdr:rowOff>
    </xdr:to>
    <xdr:pic>
      <xdr:nvPicPr>
        <xdr:cNvPr id="203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3809523" cy="43174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5</xdr:col>
      <xdr:colOff>565079</xdr:colOff>
      <xdr:row>6</xdr:row>
      <xdr:rowOff>38095</xdr:rowOff>
    </xdr:to>
    <xdr:pic>
      <xdr:nvPicPr>
        <xdr:cNvPr id="15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631746" cy="800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2</xdr:col>
      <xdr:colOff>449523</xdr:colOff>
      <xdr:row>14</xdr:row>
      <xdr:rowOff>126984</xdr:rowOff>
    </xdr:to>
    <xdr:pic>
      <xdr:nvPicPr>
        <xdr:cNvPr id="16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676190" cy="146031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6</xdr:col>
      <xdr:colOff>129523</xdr:colOff>
      <xdr:row>28</xdr:row>
      <xdr:rowOff>25396</xdr:rowOff>
    </xdr:to>
    <xdr:pic>
      <xdr:nvPicPr>
        <xdr:cNvPr id="17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809523" cy="78730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3</xdr:col>
      <xdr:colOff>433015</xdr:colOff>
      <xdr:row>44</xdr:row>
      <xdr:rowOff>38095</xdr:rowOff>
    </xdr:to>
    <xdr:pic>
      <xdr:nvPicPr>
        <xdr:cNvPr id="18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273015" cy="800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3</xdr:col>
      <xdr:colOff>598095</xdr:colOff>
      <xdr:row>50</xdr:row>
      <xdr:rowOff>50793</xdr:rowOff>
    </xdr:to>
    <xdr:pic>
      <xdr:nvPicPr>
        <xdr:cNvPr id="19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2438095" cy="431746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</xdr:col>
      <xdr:colOff>297142</xdr:colOff>
      <xdr:row>10</xdr:row>
      <xdr:rowOff>101587</xdr:rowOff>
    </xdr:to>
    <xdr:pic>
      <xdr:nvPicPr>
        <xdr:cNvPr id="204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523809" cy="162539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1</xdr:col>
      <xdr:colOff>211428</xdr:colOff>
      <xdr:row>28</xdr:row>
      <xdr:rowOff>101587</xdr:rowOff>
    </xdr:to>
    <xdr:pic>
      <xdr:nvPicPr>
        <xdr:cNvPr id="205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25396" cy="86349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1</xdr:col>
      <xdr:colOff>466031</xdr:colOff>
      <xdr:row>38</xdr:row>
      <xdr:rowOff>50793</xdr:rowOff>
    </xdr:to>
    <xdr:pic>
      <xdr:nvPicPr>
        <xdr:cNvPr id="206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1</xdr:col>
      <xdr:colOff>211428</xdr:colOff>
      <xdr:row>43</xdr:row>
      <xdr:rowOff>101587</xdr:rowOff>
    </xdr:to>
    <xdr:pic>
      <xdr:nvPicPr>
        <xdr:cNvPr id="207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825396" cy="86349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44</xdr:row>
      <xdr:rowOff>0</xdr:rowOff>
    </xdr:from>
    <xdr:to>
      <xdr:col>1</xdr:col>
      <xdr:colOff>198730</xdr:colOff>
      <xdr:row>48</xdr:row>
      <xdr:rowOff>101587</xdr:rowOff>
    </xdr:to>
    <xdr:pic>
      <xdr:nvPicPr>
        <xdr:cNvPr id="208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812698" cy="86349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6</xdr:col>
      <xdr:colOff>129523</xdr:colOff>
      <xdr:row>64</xdr:row>
      <xdr:rowOff>12698</xdr:rowOff>
    </xdr:to>
    <xdr:pic>
      <xdr:nvPicPr>
        <xdr:cNvPr id="209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809523" cy="172698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70</xdr:row>
      <xdr:rowOff>0</xdr:rowOff>
    </xdr:from>
    <xdr:to>
      <xdr:col>3</xdr:col>
      <xdr:colOff>610793</xdr:colOff>
      <xdr:row>74</xdr:row>
      <xdr:rowOff>38095</xdr:rowOff>
    </xdr:to>
    <xdr:pic>
      <xdr:nvPicPr>
        <xdr:cNvPr id="210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2450793" cy="800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2</xdr:col>
      <xdr:colOff>513015</xdr:colOff>
      <xdr:row>88</xdr:row>
      <xdr:rowOff>0</xdr:rowOff>
    </xdr:to>
    <xdr:pic>
      <xdr:nvPicPr>
        <xdr:cNvPr id="211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1739682" cy="1142857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89</xdr:row>
      <xdr:rowOff>0</xdr:rowOff>
    </xdr:from>
    <xdr:to>
      <xdr:col>8</xdr:col>
      <xdr:colOff>598095</xdr:colOff>
      <xdr:row>91</xdr:row>
      <xdr:rowOff>62857</xdr:rowOff>
    </xdr:to>
    <xdr:pic>
      <xdr:nvPicPr>
        <xdr:cNvPr id="212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2438095" cy="444444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0</xdr:rowOff>
    </xdr:from>
    <xdr:to>
      <xdr:col>1</xdr:col>
      <xdr:colOff>198730</xdr:colOff>
      <xdr:row>5</xdr:row>
      <xdr:rowOff>62857</xdr:rowOff>
    </xdr:to>
    <xdr:pic>
      <xdr:nvPicPr>
        <xdr:cNvPr id="213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12698" cy="82539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161269</xdr:colOff>
      <xdr:row>14</xdr:row>
      <xdr:rowOff>50793</xdr:rowOff>
    </xdr:to>
    <xdr:pic>
      <xdr:nvPicPr>
        <xdr:cNvPr id="214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774603" cy="81269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2</xdr:col>
      <xdr:colOff>297142</xdr:colOff>
      <xdr:row>27</xdr:row>
      <xdr:rowOff>25396</xdr:rowOff>
    </xdr:to>
    <xdr:pic>
      <xdr:nvPicPr>
        <xdr:cNvPr id="215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523809" cy="154920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3</xdr:col>
      <xdr:colOff>610793</xdr:colOff>
      <xdr:row>30</xdr:row>
      <xdr:rowOff>50793</xdr:rowOff>
    </xdr:to>
    <xdr:pic>
      <xdr:nvPicPr>
        <xdr:cNvPr id="216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450793" cy="431746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3</xdr:col>
      <xdr:colOff>420317</xdr:colOff>
      <xdr:row>6</xdr:row>
      <xdr:rowOff>50793</xdr:rowOff>
    </xdr:to>
    <xdr:pic>
      <xdr:nvPicPr>
        <xdr:cNvPr id="217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260317" cy="81269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2</xdr:col>
      <xdr:colOff>182222</xdr:colOff>
      <xdr:row>17</xdr:row>
      <xdr:rowOff>126984</xdr:rowOff>
    </xdr:to>
    <xdr:pic>
      <xdr:nvPicPr>
        <xdr:cNvPr id="218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409523" cy="126984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</xdr:col>
      <xdr:colOff>262222</xdr:colOff>
      <xdr:row>32</xdr:row>
      <xdr:rowOff>177777</xdr:rowOff>
    </xdr:to>
    <xdr:pic>
      <xdr:nvPicPr>
        <xdr:cNvPr id="219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876190" cy="74920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43</xdr:row>
      <xdr:rowOff>0</xdr:rowOff>
    </xdr:from>
    <xdr:to>
      <xdr:col>6</xdr:col>
      <xdr:colOff>129523</xdr:colOff>
      <xdr:row>51</xdr:row>
      <xdr:rowOff>139682</xdr:rowOff>
    </xdr:to>
    <xdr:pic>
      <xdr:nvPicPr>
        <xdr:cNvPr id="220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3809523" cy="166349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53</xdr:row>
      <xdr:rowOff>0</xdr:rowOff>
    </xdr:from>
    <xdr:to>
      <xdr:col>13</xdr:col>
      <xdr:colOff>129523</xdr:colOff>
      <xdr:row>55</xdr:row>
      <xdr:rowOff>50793</xdr:rowOff>
    </xdr:to>
    <xdr:pic>
      <xdr:nvPicPr>
        <xdr:cNvPr id="221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3809523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2</xdr:col>
      <xdr:colOff>259047</xdr:colOff>
      <xdr:row>67</xdr:row>
      <xdr:rowOff>165079</xdr:rowOff>
    </xdr:to>
    <xdr:pic>
      <xdr:nvPicPr>
        <xdr:cNvPr id="222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1485714" cy="130793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6</xdr:col>
      <xdr:colOff>129523</xdr:colOff>
      <xdr:row>90</xdr:row>
      <xdr:rowOff>114285</xdr:rowOff>
    </xdr:to>
    <xdr:pic>
      <xdr:nvPicPr>
        <xdr:cNvPr id="223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3809523" cy="163809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91</xdr:row>
      <xdr:rowOff>0</xdr:rowOff>
    </xdr:from>
    <xdr:to>
      <xdr:col>3</xdr:col>
      <xdr:colOff>420317</xdr:colOff>
      <xdr:row>95</xdr:row>
      <xdr:rowOff>38095</xdr:rowOff>
    </xdr:to>
    <xdr:pic>
      <xdr:nvPicPr>
        <xdr:cNvPr id="224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2260317" cy="800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1</xdr:col>
      <xdr:colOff>250158</xdr:colOff>
      <xdr:row>100</xdr:row>
      <xdr:rowOff>12698</xdr:rowOff>
    </xdr:to>
    <xdr:pic>
      <xdr:nvPicPr>
        <xdr:cNvPr id="225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863492" cy="774603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104</xdr:row>
      <xdr:rowOff>0</xdr:rowOff>
    </xdr:from>
    <xdr:to>
      <xdr:col>2</xdr:col>
      <xdr:colOff>466031</xdr:colOff>
      <xdr:row>106</xdr:row>
      <xdr:rowOff>62857</xdr:rowOff>
    </xdr:to>
    <xdr:pic>
      <xdr:nvPicPr>
        <xdr:cNvPr id="226" name="Picture"/>
        <xdr:cNvPicPr preferRelativeResize="0"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1079365" cy="444444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456507</xdr:colOff>
      <xdr:row>0</xdr:row>
      <xdr:rowOff>151746</xdr:rowOff>
    </xdr:to>
    <xdr:pic>
      <xdr:nvPicPr>
        <xdr:cNvPr id="227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142" cy="15238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6</xdr:col>
      <xdr:colOff>142222</xdr:colOff>
      <xdr:row>7</xdr:row>
      <xdr:rowOff>50793</xdr:rowOff>
    </xdr:to>
    <xdr:pic>
      <xdr:nvPicPr>
        <xdr:cNvPr id="228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822222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1</xdr:col>
      <xdr:colOff>300317</xdr:colOff>
      <xdr:row>12</xdr:row>
      <xdr:rowOff>25396</xdr:rowOff>
    </xdr:to>
    <xdr:pic>
      <xdr:nvPicPr>
        <xdr:cNvPr id="229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914285" cy="78730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3</xdr:col>
      <xdr:colOff>420317</xdr:colOff>
      <xdr:row>17</xdr:row>
      <xdr:rowOff>25396</xdr:rowOff>
    </xdr:to>
    <xdr:pic>
      <xdr:nvPicPr>
        <xdr:cNvPr id="230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260317" cy="78730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2</xdr:col>
      <xdr:colOff>208253</xdr:colOff>
      <xdr:row>27</xdr:row>
      <xdr:rowOff>165079</xdr:rowOff>
    </xdr:to>
    <xdr:pic>
      <xdr:nvPicPr>
        <xdr:cNvPr id="231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434920" cy="130793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1</xdr:col>
      <xdr:colOff>224761</xdr:colOff>
      <xdr:row>53</xdr:row>
      <xdr:rowOff>12698</xdr:rowOff>
    </xdr:to>
    <xdr:pic>
      <xdr:nvPicPr>
        <xdr:cNvPr id="232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838095" cy="77460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57</xdr:row>
      <xdr:rowOff>0</xdr:rowOff>
    </xdr:from>
    <xdr:to>
      <xdr:col>1</xdr:col>
      <xdr:colOff>274920</xdr:colOff>
      <xdr:row>61</xdr:row>
      <xdr:rowOff>38095</xdr:rowOff>
    </xdr:to>
    <xdr:pic>
      <xdr:nvPicPr>
        <xdr:cNvPr id="233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888888" cy="8000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2</xdr:col>
      <xdr:colOff>208253</xdr:colOff>
      <xdr:row>72</xdr:row>
      <xdr:rowOff>139682</xdr:rowOff>
    </xdr:to>
    <xdr:pic>
      <xdr:nvPicPr>
        <xdr:cNvPr id="234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1434920" cy="128253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73</xdr:row>
      <xdr:rowOff>0</xdr:rowOff>
    </xdr:from>
    <xdr:to>
      <xdr:col>3</xdr:col>
      <xdr:colOff>610793</xdr:colOff>
      <xdr:row>75</xdr:row>
      <xdr:rowOff>62857</xdr:rowOff>
    </xdr:to>
    <xdr:pic>
      <xdr:nvPicPr>
        <xdr:cNvPr id="235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2450793" cy="444444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2</xdr:col>
      <xdr:colOff>170158</xdr:colOff>
      <xdr:row>8</xdr:row>
      <xdr:rowOff>101587</xdr:rowOff>
    </xdr:to>
    <xdr:pic>
      <xdr:nvPicPr>
        <xdr:cNvPr id="236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96825" cy="12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5</xdr:col>
      <xdr:colOff>577777</xdr:colOff>
      <xdr:row>24</xdr:row>
      <xdr:rowOff>50793</xdr:rowOff>
    </xdr:to>
    <xdr:pic>
      <xdr:nvPicPr>
        <xdr:cNvPr id="237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644444" cy="81269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6</xdr:col>
      <xdr:colOff>129523</xdr:colOff>
      <xdr:row>37</xdr:row>
      <xdr:rowOff>126984</xdr:rowOff>
    </xdr:to>
    <xdr:pic>
      <xdr:nvPicPr>
        <xdr:cNvPr id="238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809523" cy="16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6</xdr:col>
      <xdr:colOff>129523</xdr:colOff>
      <xdr:row>49</xdr:row>
      <xdr:rowOff>139682</xdr:rowOff>
    </xdr:to>
    <xdr:pic>
      <xdr:nvPicPr>
        <xdr:cNvPr id="239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3809523" cy="166349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1</xdr:col>
      <xdr:colOff>466031</xdr:colOff>
      <xdr:row>56</xdr:row>
      <xdr:rowOff>50793</xdr:rowOff>
    </xdr:to>
    <xdr:pic>
      <xdr:nvPicPr>
        <xdr:cNvPr id="240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1</xdr:col>
      <xdr:colOff>262222</xdr:colOff>
      <xdr:row>6</xdr:row>
      <xdr:rowOff>12698</xdr:rowOff>
    </xdr:to>
    <xdr:pic>
      <xdr:nvPicPr>
        <xdr:cNvPr id="241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76190" cy="77460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1</xdr:col>
      <xdr:colOff>274920</xdr:colOff>
      <xdr:row>15</xdr:row>
      <xdr:rowOff>12698</xdr:rowOff>
    </xdr:to>
    <xdr:pic>
      <xdr:nvPicPr>
        <xdr:cNvPr id="242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888888" cy="77460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2</xdr:col>
      <xdr:colOff>182222</xdr:colOff>
      <xdr:row>26</xdr:row>
      <xdr:rowOff>126984</xdr:rowOff>
    </xdr:to>
    <xdr:pic>
      <xdr:nvPicPr>
        <xdr:cNvPr id="243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409523" cy="126984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3</xdr:col>
      <xdr:colOff>598095</xdr:colOff>
      <xdr:row>29</xdr:row>
      <xdr:rowOff>75555</xdr:rowOff>
    </xdr:to>
    <xdr:pic>
      <xdr:nvPicPr>
        <xdr:cNvPr id="244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438095" cy="45714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2</xdr:col>
      <xdr:colOff>259047</xdr:colOff>
      <xdr:row>53</xdr:row>
      <xdr:rowOff>152380</xdr:rowOff>
    </xdr:to>
    <xdr:pic>
      <xdr:nvPicPr>
        <xdr:cNvPr id="245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485714" cy="129523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65</xdr:row>
      <xdr:rowOff>0</xdr:rowOff>
    </xdr:from>
    <xdr:to>
      <xdr:col>5</xdr:col>
      <xdr:colOff>552380</xdr:colOff>
      <xdr:row>69</xdr:row>
      <xdr:rowOff>88888</xdr:rowOff>
    </xdr:to>
    <xdr:pic>
      <xdr:nvPicPr>
        <xdr:cNvPr id="246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619047" cy="8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6</xdr:col>
      <xdr:colOff>142222</xdr:colOff>
      <xdr:row>82</xdr:row>
      <xdr:rowOff>165079</xdr:rowOff>
    </xdr:to>
    <xdr:pic>
      <xdr:nvPicPr>
        <xdr:cNvPr id="247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3822222" cy="1688888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86</xdr:row>
      <xdr:rowOff>0</xdr:rowOff>
    </xdr:from>
    <xdr:to>
      <xdr:col>4</xdr:col>
      <xdr:colOff>610793</xdr:colOff>
      <xdr:row>88</xdr:row>
      <xdr:rowOff>50793</xdr:rowOff>
    </xdr:to>
    <xdr:pic>
      <xdr:nvPicPr>
        <xdr:cNvPr id="248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2450793" cy="431746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1</xdr:col>
      <xdr:colOff>187936</xdr:colOff>
      <xdr:row>11</xdr:row>
      <xdr:rowOff>50793</xdr:rowOff>
    </xdr:to>
    <xdr:pic>
      <xdr:nvPicPr>
        <xdr:cNvPr id="249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447619" cy="176507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0</xdr:col>
      <xdr:colOff>227936</xdr:colOff>
      <xdr:row>31</xdr:row>
      <xdr:rowOff>12063</xdr:rowOff>
    </xdr:to>
    <xdr:pic>
      <xdr:nvPicPr>
        <xdr:cNvPr id="250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228571" cy="1269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0</xdr:col>
      <xdr:colOff>748571</xdr:colOff>
      <xdr:row>36</xdr:row>
      <xdr:rowOff>139682</xdr:rowOff>
    </xdr:to>
    <xdr:pic>
      <xdr:nvPicPr>
        <xdr:cNvPr id="251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749206" cy="90158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2</xdr:col>
      <xdr:colOff>1100317</xdr:colOff>
      <xdr:row>40</xdr:row>
      <xdr:rowOff>0</xdr:rowOff>
    </xdr:to>
    <xdr:pic>
      <xdr:nvPicPr>
        <xdr:cNvPr id="252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3809523" cy="57142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2</xdr:col>
      <xdr:colOff>1100317</xdr:colOff>
      <xdr:row>51</xdr:row>
      <xdr:rowOff>165079</xdr:rowOff>
    </xdr:to>
    <xdr:pic>
      <xdr:nvPicPr>
        <xdr:cNvPr id="253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3809523" cy="206984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68</xdr:row>
      <xdr:rowOff>0</xdr:rowOff>
    </xdr:from>
    <xdr:to>
      <xdr:col>2</xdr:col>
      <xdr:colOff>478095</xdr:colOff>
      <xdr:row>68</xdr:row>
      <xdr:rowOff>75555</xdr:rowOff>
    </xdr:to>
    <xdr:pic>
      <xdr:nvPicPr>
        <xdr:cNvPr id="254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187301" cy="7619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72</xdr:row>
      <xdr:rowOff>0</xdr:rowOff>
    </xdr:from>
    <xdr:to>
      <xdr:col>0</xdr:col>
      <xdr:colOff>748571</xdr:colOff>
      <xdr:row>76</xdr:row>
      <xdr:rowOff>139682</xdr:rowOff>
    </xdr:to>
    <xdr:pic>
      <xdr:nvPicPr>
        <xdr:cNvPr id="255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749206" cy="90158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0</xdr:col>
      <xdr:colOff>748571</xdr:colOff>
      <xdr:row>81</xdr:row>
      <xdr:rowOff>152380</xdr:rowOff>
    </xdr:to>
    <xdr:pic>
      <xdr:nvPicPr>
        <xdr:cNvPr id="256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749206" cy="91428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0</xdr:col>
      <xdr:colOff>748571</xdr:colOff>
      <xdr:row>86</xdr:row>
      <xdr:rowOff>139682</xdr:rowOff>
    </xdr:to>
    <xdr:pic>
      <xdr:nvPicPr>
        <xdr:cNvPr id="257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749206" cy="90158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0</xdr:col>
      <xdr:colOff>735873</xdr:colOff>
      <xdr:row>96</xdr:row>
      <xdr:rowOff>126349</xdr:rowOff>
    </xdr:to>
    <xdr:pic>
      <xdr:nvPicPr>
        <xdr:cNvPr id="258" name="Picture"/>
        <xdr:cNvPicPr preferRelativeResize="0"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736507" cy="8888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97</xdr:row>
      <xdr:rowOff>0</xdr:rowOff>
    </xdr:from>
    <xdr:to>
      <xdr:col>0</xdr:col>
      <xdr:colOff>748571</xdr:colOff>
      <xdr:row>101</xdr:row>
      <xdr:rowOff>152380</xdr:rowOff>
    </xdr:to>
    <xdr:pic>
      <xdr:nvPicPr>
        <xdr:cNvPr id="259" name="Picture"/>
        <xdr:cNvPicPr preferRelativeResize="0"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749206" cy="91428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102</xdr:row>
      <xdr:rowOff>0</xdr:rowOff>
    </xdr:from>
    <xdr:to>
      <xdr:col>0</xdr:col>
      <xdr:colOff>748571</xdr:colOff>
      <xdr:row>106</xdr:row>
      <xdr:rowOff>152380</xdr:rowOff>
    </xdr:to>
    <xdr:pic>
      <xdr:nvPicPr>
        <xdr:cNvPr id="260" name="Picture"/>
        <xdr:cNvPicPr preferRelativeResize="0"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749206" cy="91428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112</xdr:row>
      <xdr:rowOff>0</xdr:rowOff>
    </xdr:from>
    <xdr:to>
      <xdr:col>3</xdr:col>
      <xdr:colOff>1059047</xdr:colOff>
      <xdr:row>119</xdr:row>
      <xdr:rowOff>12698</xdr:rowOff>
    </xdr:to>
    <xdr:pic>
      <xdr:nvPicPr>
        <xdr:cNvPr id="261" name="Picture"/>
        <xdr:cNvPicPr preferRelativeResize="0"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5180952" cy="134603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123</xdr:row>
      <xdr:rowOff>0</xdr:rowOff>
    </xdr:from>
    <xdr:to>
      <xdr:col>3</xdr:col>
      <xdr:colOff>1059047</xdr:colOff>
      <xdr:row>130</xdr:row>
      <xdr:rowOff>50793</xdr:rowOff>
    </xdr:to>
    <xdr:pic>
      <xdr:nvPicPr>
        <xdr:cNvPr id="262" name="Picture"/>
        <xdr:cNvPicPr preferRelativeResize="0"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5180952" cy="1384126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0</xdr:col>
      <xdr:colOff>456507</xdr:colOff>
      <xdr:row>0</xdr:row>
      <xdr:rowOff>177142</xdr:rowOff>
    </xdr:to>
    <xdr:pic>
      <xdr:nvPicPr>
        <xdr:cNvPr id="263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142" cy="17777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6</xdr:col>
      <xdr:colOff>142222</xdr:colOff>
      <xdr:row>7</xdr:row>
      <xdr:rowOff>62857</xdr:rowOff>
    </xdr:to>
    <xdr:pic>
      <xdr:nvPicPr>
        <xdr:cNvPr id="264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822222" cy="44444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1</xdr:col>
      <xdr:colOff>250158</xdr:colOff>
      <xdr:row>12</xdr:row>
      <xdr:rowOff>25396</xdr:rowOff>
    </xdr:to>
    <xdr:pic>
      <xdr:nvPicPr>
        <xdr:cNvPr id="265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863492" cy="78730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3</xdr:col>
      <xdr:colOff>445714</xdr:colOff>
      <xdr:row>18</xdr:row>
      <xdr:rowOff>0</xdr:rowOff>
    </xdr:to>
    <xdr:pic>
      <xdr:nvPicPr>
        <xdr:cNvPr id="266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285714" cy="95238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2</xdr:col>
      <xdr:colOff>347936</xdr:colOff>
      <xdr:row>26</xdr:row>
      <xdr:rowOff>76190</xdr:rowOff>
    </xdr:to>
    <xdr:pic>
      <xdr:nvPicPr>
        <xdr:cNvPr id="267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574603" cy="140952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2</xdr:col>
      <xdr:colOff>373333</xdr:colOff>
      <xdr:row>63</xdr:row>
      <xdr:rowOff>76190</xdr:rowOff>
    </xdr:to>
    <xdr:pic>
      <xdr:nvPicPr>
        <xdr:cNvPr id="268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1600000" cy="140952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5</xdr:col>
      <xdr:colOff>603174</xdr:colOff>
      <xdr:row>70</xdr:row>
      <xdr:rowOff>88888</xdr:rowOff>
    </xdr:to>
    <xdr:pic>
      <xdr:nvPicPr>
        <xdr:cNvPr id="269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3669841" cy="85079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6</xdr:col>
      <xdr:colOff>142222</xdr:colOff>
      <xdr:row>82</xdr:row>
      <xdr:rowOff>165079</xdr:rowOff>
    </xdr:to>
    <xdr:pic>
      <xdr:nvPicPr>
        <xdr:cNvPr id="270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3822222" cy="1688888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86</xdr:row>
      <xdr:rowOff>0</xdr:rowOff>
    </xdr:from>
    <xdr:to>
      <xdr:col>4</xdr:col>
      <xdr:colOff>466031</xdr:colOff>
      <xdr:row>88</xdr:row>
      <xdr:rowOff>50793</xdr:rowOff>
    </xdr:to>
    <xdr:pic>
      <xdr:nvPicPr>
        <xdr:cNvPr id="271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5</xdr:col>
      <xdr:colOff>590476</xdr:colOff>
      <xdr:row>6</xdr:row>
      <xdr:rowOff>114285</xdr:rowOff>
    </xdr:to>
    <xdr:pic>
      <xdr:nvPicPr>
        <xdr:cNvPr id="272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657142" cy="87619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6</xdr:col>
      <xdr:colOff>129523</xdr:colOff>
      <xdr:row>13</xdr:row>
      <xdr:rowOff>50793</xdr:rowOff>
    </xdr:to>
    <xdr:pic>
      <xdr:nvPicPr>
        <xdr:cNvPr id="273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809523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2</xdr:col>
      <xdr:colOff>334603</xdr:colOff>
      <xdr:row>21</xdr:row>
      <xdr:rowOff>63492</xdr:rowOff>
    </xdr:to>
    <xdr:pic>
      <xdr:nvPicPr>
        <xdr:cNvPr id="274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561904" cy="13968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3</xdr:col>
      <xdr:colOff>560000</xdr:colOff>
      <xdr:row>46</xdr:row>
      <xdr:rowOff>152380</xdr:rowOff>
    </xdr:to>
    <xdr:pic>
      <xdr:nvPicPr>
        <xdr:cNvPr id="275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400000" cy="91428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2</xdr:col>
      <xdr:colOff>347936</xdr:colOff>
      <xdr:row>54</xdr:row>
      <xdr:rowOff>101587</xdr:rowOff>
    </xdr:to>
    <xdr:pic>
      <xdr:nvPicPr>
        <xdr:cNvPr id="276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574603" cy="143492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3</xdr:col>
      <xdr:colOff>598095</xdr:colOff>
      <xdr:row>57</xdr:row>
      <xdr:rowOff>62857</xdr:rowOff>
    </xdr:to>
    <xdr:pic>
      <xdr:nvPicPr>
        <xdr:cNvPr id="277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2438095" cy="44444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</xdr:col>
      <xdr:colOff>135238</xdr:colOff>
      <xdr:row>4</xdr:row>
      <xdr:rowOff>126349</xdr:rowOff>
    </xdr:to>
    <xdr:pic>
      <xdr:nvPicPr>
        <xdr:cNvPr id="278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49206" cy="8888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1</xdr:col>
      <xdr:colOff>147936</xdr:colOff>
      <xdr:row>9</xdr:row>
      <xdr:rowOff>152380</xdr:rowOff>
    </xdr:to>
    <xdr:pic>
      <xdr:nvPicPr>
        <xdr:cNvPr id="279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761904" cy="91428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377142</xdr:colOff>
      <xdr:row>16</xdr:row>
      <xdr:rowOff>50793</xdr:rowOff>
    </xdr:to>
    <xdr:pic>
      <xdr:nvPicPr>
        <xdr:cNvPr id="280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990476" cy="11936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2</xdr:col>
      <xdr:colOff>220952</xdr:colOff>
      <xdr:row>27</xdr:row>
      <xdr:rowOff>38095</xdr:rowOff>
    </xdr:to>
    <xdr:pic>
      <xdr:nvPicPr>
        <xdr:cNvPr id="281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1447619" cy="175238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6</xdr:col>
      <xdr:colOff>142222</xdr:colOff>
      <xdr:row>39</xdr:row>
      <xdr:rowOff>0</xdr:rowOff>
    </xdr:to>
    <xdr:pic>
      <xdr:nvPicPr>
        <xdr:cNvPr id="282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3822222" cy="57142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5</xdr:col>
      <xdr:colOff>133333</xdr:colOff>
      <xdr:row>40</xdr:row>
      <xdr:rowOff>75555</xdr:rowOff>
    </xdr:to>
    <xdr:pic>
      <xdr:nvPicPr>
        <xdr:cNvPr id="283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200000" cy="7619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6</xdr:col>
      <xdr:colOff>129523</xdr:colOff>
      <xdr:row>52</xdr:row>
      <xdr:rowOff>76190</xdr:rowOff>
    </xdr:to>
    <xdr:pic>
      <xdr:nvPicPr>
        <xdr:cNvPr id="284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3809523" cy="64761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53</xdr:row>
      <xdr:rowOff>0</xdr:rowOff>
    </xdr:from>
    <xdr:to>
      <xdr:col>5</xdr:col>
      <xdr:colOff>120634</xdr:colOff>
      <xdr:row>53</xdr:row>
      <xdr:rowOff>75555</xdr:rowOff>
    </xdr:to>
    <xdr:pic>
      <xdr:nvPicPr>
        <xdr:cNvPr id="285" name="Picture"/>
        <xdr:cNvPicPr preferRelativeResize="0"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3187301" cy="7619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6</xdr:col>
      <xdr:colOff>142222</xdr:colOff>
      <xdr:row>63</xdr:row>
      <xdr:rowOff>126349</xdr:rowOff>
    </xdr:to>
    <xdr:pic>
      <xdr:nvPicPr>
        <xdr:cNvPr id="286" name="Picture"/>
        <xdr:cNvPicPr preferRelativeResize="0"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3822222" cy="50793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64</xdr:row>
      <xdr:rowOff>0</xdr:rowOff>
    </xdr:from>
    <xdr:to>
      <xdr:col>1</xdr:col>
      <xdr:colOff>135238</xdr:colOff>
      <xdr:row>68</xdr:row>
      <xdr:rowOff>152380</xdr:rowOff>
    </xdr:to>
    <xdr:pic>
      <xdr:nvPicPr>
        <xdr:cNvPr id="287" name="Picture"/>
        <xdr:cNvPicPr preferRelativeResize="0"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749206" cy="91428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1</xdr:col>
      <xdr:colOff>135238</xdr:colOff>
      <xdr:row>73</xdr:row>
      <xdr:rowOff>139682</xdr:rowOff>
    </xdr:to>
    <xdr:pic>
      <xdr:nvPicPr>
        <xdr:cNvPr id="288" name="Picture"/>
        <xdr:cNvPicPr preferRelativeResize="0"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749206" cy="90158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3</xdr:col>
      <xdr:colOff>610793</xdr:colOff>
      <xdr:row>89</xdr:row>
      <xdr:rowOff>63492</xdr:rowOff>
    </xdr:to>
    <xdr:pic>
      <xdr:nvPicPr>
        <xdr:cNvPr id="289" name="Picture"/>
        <xdr:cNvPicPr preferRelativeResize="0"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2450793" cy="196825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0</xdr:rowOff>
    </xdr:from>
    <xdr:to>
      <xdr:col>1</xdr:col>
      <xdr:colOff>147936</xdr:colOff>
      <xdr:row>6</xdr:row>
      <xdr:rowOff>88888</xdr:rowOff>
    </xdr:to>
    <xdr:pic>
      <xdr:nvPicPr>
        <xdr:cNvPr id="20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1904" cy="66031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122539</xdr:colOff>
      <xdr:row>13</xdr:row>
      <xdr:rowOff>25396</xdr:rowOff>
    </xdr:to>
    <xdr:pic>
      <xdr:nvPicPr>
        <xdr:cNvPr id="21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736507" cy="5968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</xdr:row>
      <xdr:rowOff>0</xdr:rowOff>
    </xdr:from>
    <xdr:to>
      <xdr:col>1</xdr:col>
      <xdr:colOff>109841</xdr:colOff>
      <xdr:row>20</xdr:row>
      <xdr:rowOff>50793</xdr:rowOff>
    </xdr:to>
    <xdr:pic>
      <xdr:nvPicPr>
        <xdr:cNvPr id="22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723809" cy="62222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2</xdr:col>
      <xdr:colOff>43174</xdr:colOff>
      <xdr:row>29</xdr:row>
      <xdr:rowOff>165079</xdr:rowOff>
    </xdr:to>
    <xdr:pic>
      <xdr:nvPicPr>
        <xdr:cNvPr id="23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1269841" cy="111746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6</xdr:col>
      <xdr:colOff>142222</xdr:colOff>
      <xdr:row>32</xdr:row>
      <xdr:rowOff>50793</xdr:rowOff>
    </xdr:to>
    <xdr:pic>
      <xdr:nvPicPr>
        <xdr:cNvPr id="24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3822222" cy="431746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45</xdr:row>
      <xdr:rowOff>0</xdr:rowOff>
    </xdr:from>
    <xdr:to>
      <xdr:col>6</xdr:col>
      <xdr:colOff>466031</xdr:colOff>
      <xdr:row>47</xdr:row>
      <xdr:rowOff>50793</xdr:rowOff>
    </xdr:to>
    <xdr:pic>
      <xdr:nvPicPr>
        <xdr:cNvPr id="25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1</xdr:col>
      <xdr:colOff>97777</xdr:colOff>
      <xdr:row>80</xdr:row>
      <xdr:rowOff>50793</xdr:rowOff>
    </xdr:to>
    <xdr:pic>
      <xdr:nvPicPr>
        <xdr:cNvPr id="26" name="Picture"/>
        <xdr:cNvPicPr preferRelativeResize="0"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711111" cy="622222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0</xdr:rowOff>
    </xdr:from>
    <xdr:to>
      <xdr:col>3</xdr:col>
      <xdr:colOff>52063</xdr:colOff>
      <xdr:row>6</xdr:row>
      <xdr:rowOff>114285</xdr:rowOff>
    </xdr:to>
    <xdr:pic>
      <xdr:nvPicPr>
        <xdr:cNvPr id="290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92063" cy="68571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</xdr:row>
      <xdr:rowOff>0</xdr:rowOff>
    </xdr:from>
    <xdr:to>
      <xdr:col>6</xdr:col>
      <xdr:colOff>218412</xdr:colOff>
      <xdr:row>24</xdr:row>
      <xdr:rowOff>75555</xdr:rowOff>
    </xdr:to>
    <xdr:pic>
      <xdr:nvPicPr>
        <xdr:cNvPr id="291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898412" cy="45714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6</xdr:col>
      <xdr:colOff>129523</xdr:colOff>
      <xdr:row>30</xdr:row>
      <xdr:rowOff>88888</xdr:rowOff>
    </xdr:to>
    <xdr:pic>
      <xdr:nvPicPr>
        <xdr:cNvPr id="292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809523" cy="66031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6</xdr:col>
      <xdr:colOff>129523</xdr:colOff>
      <xdr:row>34</xdr:row>
      <xdr:rowOff>100952</xdr:rowOff>
    </xdr:to>
    <xdr:pic>
      <xdr:nvPicPr>
        <xdr:cNvPr id="293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3809523" cy="48253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3</xdr:col>
      <xdr:colOff>598095</xdr:colOff>
      <xdr:row>50</xdr:row>
      <xdr:rowOff>75555</xdr:rowOff>
    </xdr:to>
    <xdr:pic>
      <xdr:nvPicPr>
        <xdr:cNvPr id="294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2438095" cy="45714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3</xdr:col>
      <xdr:colOff>598095</xdr:colOff>
      <xdr:row>64</xdr:row>
      <xdr:rowOff>63492</xdr:rowOff>
    </xdr:to>
    <xdr:pic>
      <xdr:nvPicPr>
        <xdr:cNvPr id="295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2438095" cy="1206349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</xdr:row>
      <xdr:rowOff>0</xdr:rowOff>
    </xdr:from>
    <xdr:to>
      <xdr:col>7</xdr:col>
      <xdr:colOff>231111</xdr:colOff>
      <xdr:row>6</xdr:row>
      <xdr:rowOff>177777</xdr:rowOff>
    </xdr:to>
    <xdr:pic>
      <xdr:nvPicPr>
        <xdr:cNvPr id="296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11111" cy="93968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3</xdr:col>
      <xdr:colOff>39365</xdr:colOff>
      <xdr:row>15</xdr:row>
      <xdr:rowOff>114285</xdr:rowOff>
    </xdr:to>
    <xdr:pic>
      <xdr:nvPicPr>
        <xdr:cNvPr id="297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1879365" cy="68571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6</xdr:col>
      <xdr:colOff>142222</xdr:colOff>
      <xdr:row>34</xdr:row>
      <xdr:rowOff>88888</xdr:rowOff>
    </xdr:to>
    <xdr:pic>
      <xdr:nvPicPr>
        <xdr:cNvPr id="298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822222" cy="66031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6</xdr:col>
      <xdr:colOff>142222</xdr:colOff>
      <xdr:row>43</xdr:row>
      <xdr:rowOff>100952</xdr:rowOff>
    </xdr:to>
    <xdr:pic>
      <xdr:nvPicPr>
        <xdr:cNvPr id="299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3822222" cy="48253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3</xdr:col>
      <xdr:colOff>610793</xdr:colOff>
      <xdr:row>48</xdr:row>
      <xdr:rowOff>75555</xdr:rowOff>
    </xdr:to>
    <xdr:pic>
      <xdr:nvPicPr>
        <xdr:cNvPr id="300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2450793" cy="45714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3</xdr:col>
      <xdr:colOff>610793</xdr:colOff>
      <xdr:row>62</xdr:row>
      <xdr:rowOff>63492</xdr:rowOff>
    </xdr:to>
    <xdr:pic>
      <xdr:nvPicPr>
        <xdr:cNvPr id="301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2450793" cy="1206349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3</xdr:col>
      <xdr:colOff>13968</xdr:colOff>
      <xdr:row>12</xdr:row>
      <xdr:rowOff>114285</xdr:rowOff>
    </xdr:to>
    <xdr:pic>
      <xdr:nvPicPr>
        <xdr:cNvPr id="302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53968" cy="125714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6</xdr:col>
      <xdr:colOff>205714</xdr:colOff>
      <xdr:row>17</xdr:row>
      <xdr:rowOff>50793</xdr:rowOff>
    </xdr:to>
    <xdr:pic>
      <xdr:nvPicPr>
        <xdr:cNvPr id="303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885714" cy="81269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6</xdr:col>
      <xdr:colOff>129523</xdr:colOff>
      <xdr:row>26</xdr:row>
      <xdr:rowOff>75555</xdr:rowOff>
    </xdr:to>
    <xdr:pic>
      <xdr:nvPicPr>
        <xdr:cNvPr id="304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809523" cy="45714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6</xdr:col>
      <xdr:colOff>205714</xdr:colOff>
      <xdr:row>50</xdr:row>
      <xdr:rowOff>139682</xdr:rowOff>
    </xdr:to>
    <xdr:pic>
      <xdr:nvPicPr>
        <xdr:cNvPr id="305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3885714" cy="71111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51</xdr:row>
      <xdr:rowOff>0</xdr:rowOff>
    </xdr:from>
    <xdr:to>
      <xdr:col>3</xdr:col>
      <xdr:colOff>26666</xdr:colOff>
      <xdr:row>56</xdr:row>
      <xdr:rowOff>63492</xdr:rowOff>
    </xdr:to>
    <xdr:pic>
      <xdr:nvPicPr>
        <xdr:cNvPr id="306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866666" cy="1015873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67</xdr:row>
      <xdr:rowOff>0</xdr:rowOff>
    </xdr:from>
    <xdr:to>
      <xdr:col>13</xdr:col>
      <xdr:colOff>129523</xdr:colOff>
      <xdr:row>69</xdr:row>
      <xdr:rowOff>62857</xdr:rowOff>
    </xdr:to>
    <xdr:pic>
      <xdr:nvPicPr>
        <xdr:cNvPr id="307" name="Picture"/>
        <xdr:cNvPicPr preferRelativeResize="0"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3809523" cy="444444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6</xdr:col>
      <xdr:colOff>193015</xdr:colOff>
      <xdr:row>5</xdr:row>
      <xdr:rowOff>126349</xdr:rowOff>
    </xdr:to>
    <xdr:pic>
      <xdr:nvPicPr>
        <xdr:cNvPr id="27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873015" cy="6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6</xdr:col>
      <xdr:colOff>129523</xdr:colOff>
      <xdr:row>8</xdr:row>
      <xdr:rowOff>50793</xdr:rowOff>
    </xdr:to>
    <xdr:pic>
      <xdr:nvPicPr>
        <xdr:cNvPr id="28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809523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59530</xdr:rowOff>
    </xdr:from>
    <xdr:to>
      <xdr:col>2</xdr:col>
      <xdr:colOff>334603</xdr:colOff>
      <xdr:row>23</xdr:row>
      <xdr:rowOff>34109</xdr:rowOff>
    </xdr:to>
    <xdr:pic>
      <xdr:nvPicPr>
        <xdr:cNvPr id="29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571874"/>
          <a:ext cx="1858603" cy="92707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1</xdr:col>
      <xdr:colOff>554285</xdr:colOff>
      <xdr:row>69</xdr:row>
      <xdr:rowOff>126349</xdr:rowOff>
    </xdr:to>
    <xdr:pic>
      <xdr:nvPicPr>
        <xdr:cNvPr id="30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1168253" cy="69841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1</xdr:col>
      <xdr:colOff>466031</xdr:colOff>
      <xdr:row>76</xdr:row>
      <xdr:rowOff>50793</xdr:rowOff>
    </xdr:to>
    <xdr:pic>
      <xdr:nvPicPr>
        <xdr:cNvPr id="31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6</xdr:col>
      <xdr:colOff>142222</xdr:colOff>
      <xdr:row>2</xdr:row>
      <xdr:rowOff>50793</xdr:rowOff>
    </xdr:to>
    <xdr:pic>
      <xdr:nvPicPr>
        <xdr:cNvPr id="32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822222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6</xdr:col>
      <xdr:colOff>78730</xdr:colOff>
      <xdr:row>15</xdr:row>
      <xdr:rowOff>50793</xdr:rowOff>
    </xdr:to>
    <xdr:pic>
      <xdr:nvPicPr>
        <xdr:cNvPr id="33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758730" cy="11936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2</xdr:col>
      <xdr:colOff>55238</xdr:colOff>
      <xdr:row>29</xdr:row>
      <xdr:rowOff>177777</xdr:rowOff>
    </xdr:to>
    <xdr:pic>
      <xdr:nvPicPr>
        <xdr:cNvPr id="34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282539" cy="93968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43</xdr:row>
      <xdr:rowOff>0</xdr:rowOff>
    </xdr:from>
    <xdr:to>
      <xdr:col>3</xdr:col>
      <xdr:colOff>445714</xdr:colOff>
      <xdr:row>46</xdr:row>
      <xdr:rowOff>126349</xdr:rowOff>
    </xdr:to>
    <xdr:pic>
      <xdr:nvPicPr>
        <xdr:cNvPr id="35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2285714" cy="698412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51</xdr:row>
      <xdr:rowOff>0</xdr:rowOff>
    </xdr:from>
    <xdr:to>
      <xdr:col>4</xdr:col>
      <xdr:colOff>610793</xdr:colOff>
      <xdr:row>53</xdr:row>
      <xdr:rowOff>50793</xdr:rowOff>
    </xdr:to>
    <xdr:pic>
      <xdr:nvPicPr>
        <xdr:cNvPr id="36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2450793" cy="43174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3</xdr:row>
      <xdr:rowOff>0</xdr:rowOff>
    </xdr:from>
    <xdr:to>
      <xdr:col>1</xdr:col>
      <xdr:colOff>161269</xdr:colOff>
      <xdr:row>5</xdr:row>
      <xdr:rowOff>152380</xdr:rowOff>
    </xdr:to>
    <xdr:pic>
      <xdr:nvPicPr>
        <xdr:cNvPr id="37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74603" cy="53333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1</xdr:col>
      <xdr:colOff>161269</xdr:colOff>
      <xdr:row>9</xdr:row>
      <xdr:rowOff>0</xdr:rowOff>
    </xdr:to>
    <xdr:pic>
      <xdr:nvPicPr>
        <xdr:cNvPr id="38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774603" cy="57142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161269</xdr:colOff>
      <xdr:row>13</xdr:row>
      <xdr:rowOff>0</xdr:rowOff>
    </xdr:to>
    <xdr:pic>
      <xdr:nvPicPr>
        <xdr:cNvPr id="39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774603" cy="57142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6</xdr:col>
      <xdr:colOff>129523</xdr:colOff>
      <xdr:row>16</xdr:row>
      <xdr:rowOff>50793</xdr:rowOff>
    </xdr:to>
    <xdr:pic>
      <xdr:nvPicPr>
        <xdr:cNvPr id="40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3809523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1</xdr:col>
      <xdr:colOff>414603</xdr:colOff>
      <xdr:row>30</xdr:row>
      <xdr:rowOff>12698</xdr:rowOff>
    </xdr:to>
    <xdr:pic>
      <xdr:nvPicPr>
        <xdr:cNvPr id="41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028571" cy="77460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2</xdr:col>
      <xdr:colOff>550476</xdr:colOff>
      <xdr:row>6</xdr:row>
      <xdr:rowOff>126984</xdr:rowOff>
    </xdr:to>
    <xdr:pic>
      <xdr:nvPicPr>
        <xdr:cNvPr id="42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777777" cy="126984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6</xdr:col>
      <xdr:colOff>205714</xdr:colOff>
      <xdr:row>24</xdr:row>
      <xdr:rowOff>38095</xdr:rowOff>
    </xdr:to>
    <xdr:pic>
      <xdr:nvPicPr>
        <xdr:cNvPr id="43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885714" cy="118095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6</xdr:col>
      <xdr:colOff>167619</xdr:colOff>
      <xdr:row>36</xdr:row>
      <xdr:rowOff>165079</xdr:rowOff>
    </xdr:to>
    <xdr:pic>
      <xdr:nvPicPr>
        <xdr:cNvPr id="44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3847619" cy="168888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1</xdr:col>
      <xdr:colOff>466031</xdr:colOff>
      <xdr:row>47</xdr:row>
      <xdr:rowOff>50793</xdr:rowOff>
    </xdr:to>
    <xdr:pic>
      <xdr:nvPicPr>
        <xdr:cNvPr id="45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0</xdr:rowOff>
    </xdr:from>
    <xdr:to>
      <xdr:col>6</xdr:col>
      <xdr:colOff>53333</xdr:colOff>
      <xdr:row>5</xdr:row>
      <xdr:rowOff>152380</xdr:rowOff>
    </xdr:to>
    <xdr:pic>
      <xdr:nvPicPr>
        <xdr:cNvPr id="46" name="Picture"/>
        <xdr:cNvPicPr preferRelativeResize="0"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33333" cy="7238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6</xdr:col>
      <xdr:colOff>129523</xdr:colOff>
      <xdr:row>8</xdr:row>
      <xdr:rowOff>50793</xdr:rowOff>
    </xdr:to>
    <xdr:pic>
      <xdr:nvPicPr>
        <xdr:cNvPr id="47" name="Picture"/>
        <xdr:cNvPicPr preferRelativeResize="0"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3809523" cy="43174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2</xdr:col>
      <xdr:colOff>233650</xdr:colOff>
      <xdr:row>23</xdr:row>
      <xdr:rowOff>101587</xdr:rowOff>
    </xdr:to>
    <xdr:pic>
      <xdr:nvPicPr>
        <xdr:cNvPr id="48" name="Picture"/>
        <xdr:cNvPicPr preferRelativeResize="0"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1460317" cy="105396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67</xdr:row>
      <xdr:rowOff>0</xdr:rowOff>
    </xdr:from>
    <xdr:to>
      <xdr:col>1</xdr:col>
      <xdr:colOff>466031</xdr:colOff>
      <xdr:row>70</xdr:row>
      <xdr:rowOff>152380</xdr:rowOff>
    </xdr:to>
    <xdr:pic>
      <xdr:nvPicPr>
        <xdr:cNvPr id="49" name="Picture"/>
        <xdr:cNvPicPr preferRelativeResize="0"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1079365" cy="723809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</xdr:col>
      <xdr:colOff>466031</xdr:colOff>
      <xdr:row>77</xdr:row>
      <xdr:rowOff>50793</xdr:rowOff>
    </xdr:to>
    <xdr:pic>
      <xdr:nvPicPr>
        <xdr:cNvPr id="50" name="Picture"/>
        <xdr:cNvPicPr preferRelativeResize="0"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1079365" cy="43174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" enableFormatConditionsCalculation="0"/>
  <dimension ref="A1:L550"/>
  <sheetViews>
    <sheetView workbookViewId="0">
      <selection activeCell="D2" sqref="D2"/>
    </sheetView>
  </sheetViews>
  <sheetFormatPr baseColWidth="10" defaultRowHeight="14" x14ac:dyDescent="0"/>
  <cols>
    <col min="1" max="1" width="11.83203125" bestFit="1" customWidth="1"/>
    <col min="5" max="5" width="17.83203125" bestFit="1" customWidth="1"/>
    <col min="9" max="9" width="13.33203125" style="23" bestFit="1" customWidth="1"/>
    <col min="10" max="10" width="26" bestFit="1" customWidth="1"/>
  </cols>
  <sheetData>
    <row r="1" spans="1:12">
      <c r="A1" t="s">
        <v>1141</v>
      </c>
      <c r="B1" s="53" t="s">
        <v>1137</v>
      </c>
      <c r="E1" s="48" t="s">
        <v>1117</v>
      </c>
      <c r="F1" s="48" t="s">
        <v>1118</v>
      </c>
      <c r="G1" s="48" t="s">
        <v>1119</v>
      </c>
      <c r="H1" s="48" t="s">
        <v>1120</v>
      </c>
      <c r="I1" s="56" t="s">
        <v>1138</v>
      </c>
      <c r="J1" s="33" t="s">
        <v>1122</v>
      </c>
      <c r="K1" s="33" t="s">
        <v>1123</v>
      </c>
      <c r="L1" s="33" t="s">
        <v>1139</v>
      </c>
    </row>
    <row r="2" spans="1:12">
      <c r="A2" t="s">
        <v>1122</v>
      </c>
      <c r="B2" s="59" t="str">
        <f ca="1">Feuille6!S4</f>
        <v>fall 2018 .continuativo carry over</v>
      </c>
    </row>
    <row r="5" spans="1:12">
      <c r="A5">
        <v>6</v>
      </c>
      <c r="B5" t="str">
        <f>"Feuille"&amp;A5</f>
        <v>Feuille6</v>
      </c>
      <c r="D5">
        <f>D4+1</f>
        <v>1</v>
      </c>
      <c r="E5" s="55" t="str">
        <f ca="1">INDEX(INDIRECT($B5&amp;"!" &amp;$B$1),$D5,1+COLUMN(E5)-COLUMN($E5))</f>
        <v>OBAGB001 EVS00 371</v>
      </c>
      <c r="F5" s="54" t="str">
        <f t="shared" ref="F5:K20" ca="1" si="0">INDEX(INDIRECT($B5&amp;"!" &amp;$B$1),$D5,1+COLUMN(F5)-COLUMN($E5))</f>
        <v>OBAGB001</v>
      </c>
      <c r="G5" s="54" t="str">
        <f t="shared" ca="1" si="0"/>
        <v>EVS00</v>
      </c>
      <c r="H5" s="54" t="str">
        <f t="shared" ca="1" si="0"/>
        <v>371</v>
      </c>
      <c r="I5" s="57">
        <f t="shared" ca="1" si="0"/>
        <v>8056099179433</v>
      </c>
      <c r="J5" s="59" t="str">
        <f ca="1">IF(E5="","",$B$2)</f>
        <v>fall 2018 .continuativo carry over</v>
      </c>
      <c r="K5" s="54" t="str">
        <f t="shared" ca="1" si="0"/>
        <v>04</v>
      </c>
    </row>
    <row r="6" spans="1:12">
      <c r="B6" t="str">
        <f>B5</f>
        <v>Feuille6</v>
      </c>
      <c r="D6">
        <f t="shared" ref="D6" si="1">D5+1</f>
        <v>2</v>
      </c>
      <c r="E6" s="55" t="str">
        <f t="shared" ref="E6:E16" ca="1" si="2">INDEX(INDIRECT($B6&amp;"!" &amp;$B$1),$D6,1+COLUMN(E6)-COLUMN($E6))</f>
        <v>OBAGB001 EVS00 017</v>
      </c>
      <c r="F6" s="54" t="str">
        <f t="shared" ca="1" si="0"/>
        <v>OBAGB001</v>
      </c>
      <c r="G6" s="54" t="str">
        <f t="shared" ca="1" si="0"/>
        <v>EVS00</v>
      </c>
      <c r="H6" s="54" t="str">
        <f t="shared" ca="1" si="0"/>
        <v>017</v>
      </c>
      <c r="I6" s="57">
        <f t="shared" ca="1" si="0"/>
        <v>8050450217574</v>
      </c>
      <c r="J6" s="59" t="str">
        <f t="shared" ref="J6:J16" ca="1" si="3">IF(E6="","",$B$2)</f>
        <v>fall 2018 .continuativo carry over</v>
      </c>
      <c r="K6" s="54" t="str">
        <f t="shared" ca="1" si="0"/>
        <v>04</v>
      </c>
    </row>
    <row r="7" spans="1:12">
      <c r="B7" t="str">
        <f t="shared" ref="B7:B15" si="4">B6</f>
        <v>Feuille6</v>
      </c>
      <c r="D7">
        <f t="shared" ref="D7:D16" si="5">D6+1</f>
        <v>3</v>
      </c>
      <c r="E7" s="55" t="str">
        <f t="shared" ca="1" si="2"/>
        <v>OBAGB001 EVS00 078</v>
      </c>
      <c r="F7" s="54" t="str">
        <f t="shared" ca="1" si="0"/>
        <v>OBAGB001</v>
      </c>
      <c r="G7" s="54" t="str">
        <f t="shared" ca="1" si="0"/>
        <v>EVS00</v>
      </c>
      <c r="H7" s="54" t="str">
        <f t="shared" ca="1" si="0"/>
        <v>078</v>
      </c>
      <c r="I7" s="57">
        <f t="shared" ca="1" si="0"/>
        <v>8051770308669</v>
      </c>
      <c r="J7" s="59" t="str">
        <f t="shared" ca="1" si="3"/>
        <v>fall 2018 .continuativo carry over</v>
      </c>
      <c r="K7" s="54" t="str">
        <f t="shared" ca="1" si="0"/>
        <v>04</v>
      </c>
    </row>
    <row r="8" spans="1:12">
      <c r="B8" t="str">
        <f t="shared" si="4"/>
        <v>Feuille6</v>
      </c>
      <c r="D8">
        <f t="shared" si="5"/>
        <v>4</v>
      </c>
      <c r="E8" s="55" t="str">
        <f t="shared" ca="1" si="2"/>
        <v>OBAGB001 EVS00 071</v>
      </c>
      <c r="F8" s="54" t="str">
        <f t="shared" ca="1" si="0"/>
        <v>OBAGB001</v>
      </c>
      <c r="G8" s="54" t="str">
        <f t="shared" ca="1" si="0"/>
        <v>EVS00</v>
      </c>
      <c r="H8" s="54" t="str">
        <f t="shared" ca="1" si="0"/>
        <v>071</v>
      </c>
      <c r="I8" s="57">
        <f t="shared" ca="1" si="0"/>
        <v>8051770308652</v>
      </c>
      <c r="J8" s="59" t="str">
        <f t="shared" ca="1" si="3"/>
        <v>fall 2018 .continuativo carry over</v>
      </c>
      <c r="K8" s="54" t="str">
        <f t="shared" ca="1" si="0"/>
        <v>04</v>
      </c>
    </row>
    <row r="9" spans="1:12">
      <c r="B9" t="str">
        <f t="shared" si="4"/>
        <v>Feuille6</v>
      </c>
      <c r="D9">
        <f t="shared" si="5"/>
        <v>5</v>
      </c>
      <c r="E9" s="55" t="str">
        <f t="shared" ca="1" si="2"/>
        <v>OBAGB001 EVS00 055</v>
      </c>
      <c r="F9" s="54" t="str">
        <f t="shared" ca="1" si="0"/>
        <v>OBAGB001</v>
      </c>
      <c r="G9" s="54" t="str">
        <f t="shared" ca="1" si="0"/>
        <v>EVS00</v>
      </c>
      <c r="H9" s="54" t="str">
        <f t="shared" ca="1" si="0"/>
        <v>055</v>
      </c>
      <c r="I9" s="57">
        <f t="shared" ca="1" si="0"/>
        <v>8051770308638</v>
      </c>
      <c r="J9" s="59" t="str">
        <f t="shared" ca="1" si="3"/>
        <v>fall 2018 .continuativo carry over</v>
      </c>
      <c r="K9" s="54" t="str">
        <f t="shared" ca="1" si="0"/>
        <v>04</v>
      </c>
    </row>
    <row r="10" spans="1:12">
      <c r="B10" t="str">
        <f t="shared" si="4"/>
        <v>Feuille6</v>
      </c>
      <c r="D10">
        <f t="shared" si="5"/>
        <v>6</v>
      </c>
      <c r="E10" s="55" t="str">
        <f t="shared" ca="1" si="2"/>
        <v/>
      </c>
      <c r="F10" s="54" t="str">
        <f t="shared" ca="1" si="0"/>
        <v/>
      </c>
      <c r="G10" s="54" t="str">
        <f t="shared" ca="1" si="0"/>
        <v/>
      </c>
      <c r="H10" s="54" t="str">
        <f t="shared" ca="1" si="0"/>
        <v xml:space="preserve">  </v>
      </c>
      <c r="I10" s="57">
        <f t="shared" ca="1" si="0"/>
        <v>0</v>
      </c>
      <c r="J10" s="59" t="str">
        <f t="shared" ca="1" si="3"/>
        <v/>
      </c>
      <c r="K10" s="54" t="str">
        <f t="shared" ca="1" si="0"/>
        <v/>
      </c>
    </row>
    <row r="11" spans="1:12">
      <c r="B11" t="str">
        <f t="shared" si="4"/>
        <v>Feuille6</v>
      </c>
      <c r="D11">
        <f t="shared" si="5"/>
        <v>7</v>
      </c>
      <c r="E11" s="55" t="str">
        <f t="shared" ca="1" si="2"/>
        <v/>
      </c>
      <c r="F11" s="54" t="str">
        <f t="shared" ca="1" si="0"/>
        <v/>
      </c>
      <c r="G11" s="54" t="str">
        <f t="shared" ca="1" si="0"/>
        <v/>
      </c>
      <c r="H11" s="54" t="str">
        <f t="shared" ca="1" si="0"/>
        <v/>
      </c>
      <c r="I11" s="57">
        <f t="shared" ca="1" si="0"/>
        <v>0</v>
      </c>
      <c r="J11" s="59" t="str">
        <f t="shared" ca="1" si="3"/>
        <v/>
      </c>
      <c r="K11" s="54" t="str">
        <f t="shared" ca="1" si="0"/>
        <v/>
      </c>
    </row>
    <row r="12" spans="1:12">
      <c r="B12" t="str">
        <f t="shared" si="4"/>
        <v>Feuille6</v>
      </c>
      <c r="D12">
        <f t="shared" si="5"/>
        <v>8</v>
      </c>
      <c r="E12" s="55" t="str">
        <f t="shared" ca="1" si="2"/>
        <v/>
      </c>
      <c r="F12" s="54" t="str">
        <f t="shared" ca="1" si="0"/>
        <v/>
      </c>
      <c r="G12" s="54" t="str">
        <f t="shared" ca="1" si="0"/>
        <v/>
      </c>
      <c r="H12" s="54" t="str">
        <f t="shared" ca="1" si="0"/>
        <v/>
      </c>
      <c r="I12" s="57">
        <f t="shared" ca="1" si="0"/>
        <v>0</v>
      </c>
      <c r="J12" s="59" t="str">
        <f t="shared" ca="1" si="3"/>
        <v/>
      </c>
      <c r="K12" s="54" t="str">
        <f t="shared" ca="1" si="0"/>
        <v/>
      </c>
    </row>
    <row r="13" spans="1:12">
      <c r="B13" t="str">
        <f t="shared" si="4"/>
        <v>Feuille6</v>
      </c>
      <c r="D13">
        <f t="shared" si="5"/>
        <v>9</v>
      </c>
      <c r="E13" s="55" t="str">
        <f t="shared" ca="1" si="2"/>
        <v/>
      </c>
      <c r="F13" s="54" t="str">
        <f t="shared" ca="1" si="0"/>
        <v/>
      </c>
      <c r="G13" s="54" t="str">
        <f t="shared" ca="1" si="0"/>
        <v/>
      </c>
      <c r="H13" s="54" t="str">
        <f t="shared" ca="1" si="0"/>
        <v/>
      </c>
      <c r="I13" s="57">
        <f t="shared" ca="1" si="0"/>
        <v>0</v>
      </c>
      <c r="J13" s="59" t="str">
        <f t="shared" ca="1" si="3"/>
        <v/>
      </c>
      <c r="K13" s="54" t="str">
        <f t="shared" ca="1" si="0"/>
        <v/>
      </c>
    </row>
    <row r="14" spans="1:12">
      <c r="B14" t="str">
        <f t="shared" si="4"/>
        <v>Feuille6</v>
      </c>
      <c r="D14">
        <f t="shared" si="5"/>
        <v>10</v>
      </c>
      <c r="E14" s="55" t="str">
        <f t="shared" ca="1" si="2"/>
        <v/>
      </c>
      <c r="F14" s="54" t="str">
        <f t="shared" ca="1" si="0"/>
        <v/>
      </c>
      <c r="G14" s="54" t="str">
        <f t="shared" ca="1" si="0"/>
        <v/>
      </c>
      <c r="H14" s="54" t="str">
        <f t="shared" ca="1" si="0"/>
        <v/>
      </c>
      <c r="I14" s="57">
        <f t="shared" ca="1" si="0"/>
        <v>0</v>
      </c>
      <c r="J14" s="59" t="str">
        <f t="shared" ca="1" si="3"/>
        <v/>
      </c>
      <c r="K14" s="54" t="str">
        <f t="shared" ca="1" si="0"/>
        <v/>
      </c>
    </row>
    <row r="15" spans="1:12">
      <c r="B15" t="str">
        <f t="shared" si="4"/>
        <v>Feuille6</v>
      </c>
      <c r="D15">
        <f t="shared" si="5"/>
        <v>11</v>
      </c>
      <c r="E15" s="55" t="str">
        <f t="shared" ca="1" si="2"/>
        <v/>
      </c>
      <c r="F15" s="54" t="str">
        <f t="shared" ca="1" si="0"/>
        <v/>
      </c>
      <c r="G15" s="54" t="str">
        <f t="shared" ca="1" si="0"/>
        <v/>
      </c>
      <c r="H15" s="54" t="str">
        <f t="shared" ca="1" si="0"/>
        <v/>
      </c>
      <c r="I15" s="57">
        <f t="shared" ca="1" si="0"/>
        <v>0</v>
      </c>
      <c r="J15" s="59" t="str">
        <f t="shared" ca="1" si="3"/>
        <v/>
      </c>
      <c r="K15" s="54" t="str">
        <f t="shared" ca="1" si="0"/>
        <v/>
      </c>
    </row>
    <row r="16" spans="1:12">
      <c r="B16" t="str">
        <f>B15</f>
        <v>Feuille6</v>
      </c>
      <c r="D16">
        <f t="shared" si="5"/>
        <v>12</v>
      </c>
      <c r="E16" s="55" t="str">
        <f t="shared" ca="1" si="2"/>
        <v/>
      </c>
      <c r="F16" s="54" t="str">
        <f t="shared" ca="1" si="0"/>
        <v/>
      </c>
      <c r="G16" s="54" t="str">
        <f t="shared" ca="1" si="0"/>
        <v/>
      </c>
      <c r="H16" s="54" t="str">
        <f t="shared" ca="1" si="0"/>
        <v/>
      </c>
      <c r="I16" s="57">
        <f t="shared" ca="1" si="0"/>
        <v>0</v>
      </c>
      <c r="J16" s="59" t="str">
        <f t="shared" ca="1" si="3"/>
        <v/>
      </c>
      <c r="K16" s="54" t="str">
        <f t="shared" ca="1" si="0"/>
        <v/>
      </c>
    </row>
    <row r="17" spans="1:11">
      <c r="B17" s="58" t="s">
        <v>1140</v>
      </c>
    </row>
    <row r="18" spans="1:11">
      <c r="A18">
        <f>A5+1</f>
        <v>7</v>
      </c>
      <c r="B18" t="str">
        <f>"Feuille"&amp;A18</f>
        <v>Feuille7</v>
      </c>
      <c r="D18">
        <f>D17+1</f>
        <v>1</v>
      </c>
      <c r="E18" s="55" t="str">
        <f ca="1">INDEX(INDIRECT($B18&amp;"!" &amp;$B$1),$D18,1+COLUMN(E18)-COLUMN($E18))</f>
        <v>OBAGB002 EVS00 371</v>
      </c>
      <c r="F18" s="54" t="str">
        <f t="shared" ca="1" si="0"/>
        <v>OBAGB002</v>
      </c>
      <c r="G18" s="54" t="str">
        <f t="shared" ca="1" si="0"/>
        <v>EVS00</v>
      </c>
      <c r="H18" s="54" t="str">
        <f t="shared" ca="1" si="0"/>
        <v>371</v>
      </c>
      <c r="I18" s="57">
        <f t="shared" ca="1" si="0"/>
        <v>8056099177125</v>
      </c>
      <c r="J18" s="59" t="str">
        <f ca="1">IF(E18="","",$B$2)</f>
        <v>fall 2018 .continuativo carry over</v>
      </c>
      <c r="K18" s="54" t="str">
        <f t="shared" ca="1" si="0"/>
        <v>05</v>
      </c>
    </row>
    <row r="19" spans="1:11">
      <c r="B19" t="str">
        <f>B18</f>
        <v>Feuille7</v>
      </c>
      <c r="D19">
        <f t="shared" ref="D19:D29" si="6">D18+1</f>
        <v>2</v>
      </c>
      <c r="E19" s="55" t="str">
        <f t="shared" ref="E19:K29" ca="1" si="7">INDEX(INDIRECT($B19&amp;"!" &amp;$B$1),$D19,1+COLUMN(E19)-COLUMN($E19))</f>
        <v>OBAGB002 EVS00 017</v>
      </c>
      <c r="F19" s="54" t="str">
        <f t="shared" ca="1" si="0"/>
        <v>OBAGB002</v>
      </c>
      <c r="G19" s="54" t="str">
        <f t="shared" ca="1" si="0"/>
        <v>EVS00</v>
      </c>
      <c r="H19" s="54" t="str">
        <f t="shared" ca="1" si="0"/>
        <v>017</v>
      </c>
      <c r="I19" s="57">
        <f t="shared" ca="1" si="0"/>
        <v>8050450218335</v>
      </c>
      <c r="J19" s="59" t="str">
        <f t="shared" ref="J19:J29" ca="1" si="8">IF(E19="","",$B$2)</f>
        <v>fall 2018 .continuativo carry over</v>
      </c>
      <c r="K19" s="54" t="str">
        <f t="shared" ca="1" si="0"/>
        <v>05</v>
      </c>
    </row>
    <row r="20" spans="1:11">
      <c r="B20" t="str">
        <f t="shared" ref="B20:B28" si="9">B19</f>
        <v>Feuille7</v>
      </c>
      <c r="D20">
        <f t="shared" si="6"/>
        <v>3</v>
      </c>
      <c r="E20" s="55" t="str">
        <f t="shared" ca="1" si="7"/>
        <v>OBAGB002 EVS00 078</v>
      </c>
      <c r="F20" s="54" t="str">
        <f t="shared" ca="1" si="0"/>
        <v>OBAGB002</v>
      </c>
      <c r="G20" s="54" t="str">
        <f t="shared" ca="1" si="0"/>
        <v>EVS00</v>
      </c>
      <c r="H20" s="54" t="str">
        <f t="shared" ca="1" si="0"/>
        <v>078</v>
      </c>
      <c r="I20" s="57">
        <f t="shared" ca="1" si="0"/>
        <v>8050450215631</v>
      </c>
      <c r="J20" s="59" t="str">
        <f t="shared" ca="1" si="8"/>
        <v>fall 2018 .continuativo carry over</v>
      </c>
      <c r="K20" s="54" t="str">
        <f t="shared" ca="1" si="0"/>
        <v>05</v>
      </c>
    </row>
    <row r="21" spans="1:11">
      <c r="B21" t="str">
        <f t="shared" si="9"/>
        <v>Feuille7</v>
      </c>
      <c r="D21">
        <f t="shared" si="6"/>
        <v>4</v>
      </c>
      <c r="E21" s="55" t="str">
        <f t="shared" ca="1" si="7"/>
        <v>OBAGB002 EVS00 071</v>
      </c>
      <c r="F21" s="54" t="str">
        <f t="shared" ca="1" si="7"/>
        <v>OBAGB002</v>
      </c>
      <c r="G21" s="54" t="str">
        <f t="shared" ca="1" si="7"/>
        <v>EVS00</v>
      </c>
      <c r="H21" s="54" t="str">
        <f t="shared" ca="1" si="7"/>
        <v>071</v>
      </c>
      <c r="I21" s="57">
        <f t="shared" ca="1" si="7"/>
        <v>8051770309819</v>
      </c>
      <c r="J21" s="59" t="str">
        <f t="shared" ca="1" si="8"/>
        <v>fall 2018 .continuativo carry over</v>
      </c>
      <c r="K21" s="54" t="str">
        <f t="shared" ca="1" si="7"/>
        <v>05</v>
      </c>
    </row>
    <row r="22" spans="1:11">
      <c r="B22" t="str">
        <f t="shared" si="9"/>
        <v>Feuille7</v>
      </c>
      <c r="D22">
        <f t="shared" si="6"/>
        <v>5</v>
      </c>
      <c r="E22" s="55" t="str">
        <f t="shared" ca="1" si="7"/>
        <v>OBAGB002 EVS00 055</v>
      </c>
      <c r="F22" s="54" t="str">
        <f t="shared" ca="1" si="7"/>
        <v>OBAGB002</v>
      </c>
      <c r="G22" s="54" t="str">
        <f t="shared" ca="1" si="7"/>
        <v>EVS00</v>
      </c>
      <c r="H22" s="54" t="str">
        <f t="shared" ca="1" si="7"/>
        <v>055</v>
      </c>
      <c r="I22" s="57">
        <f t="shared" ca="1" si="7"/>
        <v>8051770309833</v>
      </c>
      <c r="J22" s="59" t="str">
        <f t="shared" ca="1" si="8"/>
        <v>fall 2018 .continuativo carry over</v>
      </c>
      <c r="K22" s="54" t="str">
        <f t="shared" ca="1" si="7"/>
        <v>05</v>
      </c>
    </row>
    <row r="23" spans="1:11">
      <c r="B23" t="str">
        <f t="shared" si="9"/>
        <v>Feuille7</v>
      </c>
      <c r="D23">
        <f t="shared" si="6"/>
        <v>6</v>
      </c>
      <c r="E23" s="55" t="str">
        <f t="shared" ca="1" si="7"/>
        <v/>
      </c>
      <c r="F23" s="54" t="str">
        <f t="shared" ca="1" si="7"/>
        <v/>
      </c>
      <c r="G23" s="54" t="str">
        <f t="shared" ca="1" si="7"/>
        <v/>
      </c>
      <c r="H23" s="54" t="str">
        <f t="shared" ca="1" si="7"/>
        <v/>
      </c>
      <c r="I23" s="57">
        <f t="shared" ca="1" si="7"/>
        <v>0</v>
      </c>
      <c r="J23" s="59" t="str">
        <f t="shared" ca="1" si="8"/>
        <v/>
      </c>
      <c r="K23" s="54" t="str">
        <f t="shared" ca="1" si="7"/>
        <v/>
      </c>
    </row>
    <row r="24" spans="1:11">
      <c r="B24" t="str">
        <f t="shared" si="9"/>
        <v>Feuille7</v>
      </c>
      <c r="D24">
        <f t="shared" si="6"/>
        <v>7</v>
      </c>
      <c r="E24" s="55" t="str">
        <f t="shared" ca="1" si="7"/>
        <v/>
      </c>
      <c r="F24" s="54" t="str">
        <f t="shared" ca="1" si="7"/>
        <v/>
      </c>
      <c r="G24" s="54" t="str">
        <f t="shared" ca="1" si="7"/>
        <v/>
      </c>
      <c r="H24" s="54" t="str">
        <f t="shared" ca="1" si="7"/>
        <v/>
      </c>
      <c r="I24" s="57">
        <f t="shared" ca="1" si="7"/>
        <v>0</v>
      </c>
      <c r="J24" s="59" t="str">
        <f t="shared" ca="1" si="8"/>
        <v/>
      </c>
      <c r="K24" s="54" t="str">
        <f t="shared" ca="1" si="7"/>
        <v/>
      </c>
    </row>
    <row r="25" spans="1:11">
      <c r="B25" t="str">
        <f t="shared" si="9"/>
        <v>Feuille7</v>
      </c>
      <c r="D25">
        <f t="shared" si="6"/>
        <v>8</v>
      </c>
      <c r="E25" s="55" t="str">
        <f t="shared" ca="1" si="7"/>
        <v/>
      </c>
      <c r="F25" s="54" t="str">
        <f t="shared" ca="1" si="7"/>
        <v/>
      </c>
      <c r="G25" s="54" t="str">
        <f t="shared" ca="1" si="7"/>
        <v/>
      </c>
      <c r="H25" s="54" t="str">
        <f t="shared" ca="1" si="7"/>
        <v/>
      </c>
      <c r="I25" s="57">
        <f t="shared" ca="1" si="7"/>
        <v>0</v>
      </c>
      <c r="J25" s="59" t="str">
        <f t="shared" ca="1" si="8"/>
        <v/>
      </c>
      <c r="K25" s="54" t="str">
        <f t="shared" ca="1" si="7"/>
        <v/>
      </c>
    </row>
    <row r="26" spans="1:11">
      <c r="B26" t="str">
        <f t="shared" si="9"/>
        <v>Feuille7</v>
      </c>
      <c r="D26">
        <f t="shared" si="6"/>
        <v>9</v>
      </c>
      <c r="E26" s="55" t="str">
        <f t="shared" ca="1" si="7"/>
        <v/>
      </c>
      <c r="F26" s="54" t="str">
        <f t="shared" ca="1" si="7"/>
        <v/>
      </c>
      <c r="G26" s="54" t="str">
        <f t="shared" ca="1" si="7"/>
        <v/>
      </c>
      <c r="H26" s="54" t="str">
        <f t="shared" ca="1" si="7"/>
        <v/>
      </c>
      <c r="I26" s="57">
        <f t="shared" ca="1" si="7"/>
        <v>0</v>
      </c>
      <c r="J26" s="59" t="str">
        <f t="shared" ca="1" si="8"/>
        <v/>
      </c>
      <c r="K26" s="54" t="str">
        <f t="shared" ca="1" si="7"/>
        <v/>
      </c>
    </row>
    <row r="27" spans="1:11">
      <c r="B27" t="str">
        <f t="shared" si="9"/>
        <v>Feuille7</v>
      </c>
      <c r="D27">
        <f t="shared" si="6"/>
        <v>10</v>
      </c>
      <c r="E27" s="55" t="str">
        <f t="shared" ca="1" si="7"/>
        <v/>
      </c>
      <c r="F27" s="54" t="str">
        <f t="shared" ca="1" si="7"/>
        <v/>
      </c>
      <c r="G27" s="54" t="str">
        <f t="shared" ca="1" si="7"/>
        <v/>
      </c>
      <c r="H27" s="54" t="str">
        <f t="shared" ca="1" si="7"/>
        <v/>
      </c>
      <c r="I27" s="57">
        <f t="shared" ca="1" si="7"/>
        <v>0</v>
      </c>
      <c r="J27" s="59" t="str">
        <f t="shared" ca="1" si="8"/>
        <v/>
      </c>
      <c r="K27" s="54" t="str">
        <f t="shared" ca="1" si="7"/>
        <v/>
      </c>
    </row>
    <row r="28" spans="1:11">
      <c r="B28" t="str">
        <f t="shared" si="9"/>
        <v>Feuille7</v>
      </c>
      <c r="D28">
        <f t="shared" si="6"/>
        <v>11</v>
      </c>
      <c r="E28" s="55" t="str">
        <f t="shared" ca="1" si="7"/>
        <v/>
      </c>
      <c r="F28" s="54" t="str">
        <f t="shared" ca="1" si="7"/>
        <v/>
      </c>
      <c r="G28" s="54" t="str">
        <f t="shared" ca="1" si="7"/>
        <v/>
      </c>
      <c r="H28" s="54" t="str">
        <f t="shared" ca="1" si="7"/>
        <v/>
      </c>
      <c r="I28" s="57">
        <f t="shared" ca="1" si="7"/>
        <v>0</v>
      </c>
      <c r="J28" s="59" t="str">
        <f t="shared" ca="1" si="8"/>
        <v/>
      </c>
      <c r="K28" s="54" t="str">
        <f t="shared" ca="1" si="7"/>
        <v/>
      </c>
    </row>
    <row r="29" spans="1:11">
      <c r="B29" t="str">
        <f>B28</f>
        <v>Feuille7</v>
      </c>
      <c r="D29">
        <f t="shared" si="6"/>
        <v>12</v>
      </c>
      <c r="E29" s="55" t="str">
        <f t="shared" ca="1" si="7"/>
        <v/>
      </c>
      <c r="F29" s="54" t="str">
        <f t="shared" ca="1" si="7"/>
        <v/>
      </c>
      <c r="G29" s="54" t="str">
        <f t="shared" ca="1" si="7"/>
        <v/>
      </c>
      <c r="H29" s="54" t="str">
        <f t="shared" ca="1" si="7"/>
        <v/>
      </c>
      <c r="I29" s="57">
        <f t="shared" ca="1" si="7"/>
        <v>0</v>
      </c>
      <c r="J29" s="59" t="str">
        <f t="shared" ca="1" si="8"/>
        <v/>
      </c>
      <c r="K29" s="54" t="str">
        <f t="shared" ca="1" si="7"/>
        <v/>
      </c>
    </row>
    <row r="30" spans="1:11">
      <c r="B30" s="58" t="s">
        <v>1140</v>
      </c>
    </row>
    <row r="31" spans="1:11">
      <c r="A31">
        <f t="shared" ref="A31" si="10">A18+1</f>
        <v>8</v>
      </c>
      <c r="B31" t="str">
        <f t="shared" ref="B31" si="11">"Feuille"&amp;A31</f>
        <v>Feuille8</v>
      </c>
      <c r="D31">
        <f t="shared" ref="D31:D42" si="12">D30+1</f>
        <v>1</v>
      </c>
      <c r="E31" s="55" t="str">
        <f t="shared" ref="E31:K76" ca="1" si="13">INDEX(INDIRECT($B31&amp;"!" &amp;$B$1),$D31,1+COLUMN(E31)-COLUMN($E31))</f>
        <v>OBAGB016 EVS00 371</v>
      </c>
      <c r="F31" s="54" t="str">
        <f t="shared" ca="1" si="13"/>
        <v>OBAGB016</v>
      </c>
      <c r="G31" s="54" t="str">
        <f t="shared" ca="1" si="13"/>
        <v>EVS00</v>
      </c>
      <c r="H31" s="54" t="str">
        <f t="shared" ca="1" si="13"/>
        <v>371</v>
      </c>
      <c r="I31" s="57">
        <f t="shared" ca="1" si="13"/>
        <v>8050846011540</v>
      </c>
      <c r="J31" s="59" t="str">
        <f t="shared" ref="J31:J42" ca="1" si="14">IF(E31="","",$B$2)</f>
        <v>fall 2018 .continuativo carry over</v>
      </c>
      <c r="K31" s="54" t="str">
        <f t="shared" ca="1" si="13"/>
        <v>06</v>
      </c>
    </row>
    <row r="32" spans="1:11">
      <c r="B32" t="str">
        <f t="shared" ref="B32:B42" si="15">B31</f>
        <v>Feuille8</v>
      </c>
      <c r="D32">
        <f t="shared" si="12"/>
        <v>2</v>
      </c>
      <c r="E32" s="55" t="str">
        <f t="shared" ca="1" si="13"/>
        <v>OBAGB016 EVS00 071</v>
      </c>
      <c r="F32" s="54" t="str">
        <f t="shared" ca="1" si="13"/>
        <v>OBAGB016</v>
      </c>
      <c r="G32" s="54" t="str">
        <f t="shared" ca="1" si="13"/>
        <v>EVS00</v>
      </c>
      <c r="H32" s="54" t="str">
        <f t="shared" ca="1" si="13"/>
        <v>071</v>
      </c>
      <c r="I32" s="57">
        <f t="shared" ca="1" si="13"/>
        <v>8056098539856</v>
      </c>
      <c r="J32" s="59" t="str">
        <f t="shared" ca="1" si="14"/>
        <v>fall 2018 .continuativo carry over</v>
      </c>
      <c r="K32" s="54" t="str">
        <f t="shared" ca="1" si="13"/>
        <v>06</v>
      </c>
    </row>
    <row r="33" spans="1:11">
      <c r="B33" t="str">
        <f t="shared" si="15"/>
        <v>Feuille8</v>
      </c>
      <c r="D33">
        <f t="shared" si="12"/>
        <v>3</v>
      </c>
      <c r="E33" s="55" t="str">
        <f t="shared" ca="1" si="13"/>
        <v>OBAGB016 EVS00 078</v>
      </c>
      <c r="F33" s="54" t="str">
        <f t="shared" ca="1" si="13"/>
        <v>OBAGB016</v>
      </c>
      <c r="G33" s="54" t="str">
        <f t="shared" ca="1" si="13"/>
        <v>EVS00</v>
      </c>
      <c r="H33" s="54" t="str">
        <f t="shared" ca="1" si="13"/>
        <v>078</v>
      </c>
      <c r="I33" s="57">
        <f t="shared" ca="1" si="13"/>
        <v>8056099179785</v>
      </c>
      <c r="J33" s="59" t="str">
        <f t="shared" ca="1" si="14"/>
        <v>fall 2018 .continuativo carry over</v>
      </c>
      <c r="K33" s="54" t="str">
        <f t="shared" ca="1" si="13"/>
        <v>06</v>
      </c>
    </row>
    <row r="34" spans="1:11">
      <c r="B34" t="str">
        <f t="shared" si="15"/>
        <v>Feuille8</v>
      </c>
      <c r="D34">
        <f t="shared" si="12"/>
        <v>4</v>
      </c>
      <c r="E34" s="55" t="str">
        <f t="shared" ca="1" si="13"/>
        <v>OBAGB016 EVS00 017</v>
      </c>
      <c r="F34" s="54" t="str">
        <f t="shared" ca="1" si="13"/>
        <v>OBAGB016</v>
      </c>
      <c r="G34" s="54" t="str">
        <f t="shared" ca="1" si="13"/>
        <v>EVS00</v>
      </c>
      <c r="H34" s="54" t="str">
        <f t="shared" ca="1" si="13"/>
        <v>017</v>
      </c>
      <c r="I34" s="57">
        <f t="shared" ca="1" si="13"/>
        <v>8056098539863</v>
      </c>
      <c r="J34" s="59" t="str">
        <f t="shared" ca="1" si="14"/>
        <v>fall 2018 .continuativo carry over</v>
      </c>
      <c r="K34" s="54" t="str">
        <f t="shared" ca="1" si="13"/>
        <v>06</v>
      </c>
    </row>
    <row r="35" spans="1:11">
      <c r="B35" t="str">
        <f t="shared" si="15"/>
        <v>Feuille8</v>
      </c>
      <c r="D35">
        <f t="shared" si="12"/>
        <v>5</v>
      </c>
      <c r="E35" s="55" t="str">
        <f t="shared" ca="1" si="13"/>
        <v>OBAGB016 EVS00 055</v>
      </c>
      <c r="F35" s="54" t="str">
        <f t="shared" ca="1" si="13"/>
        <v>OBAGB016</v>
      </c>
      <c r="G35" s="54" t="str">
        <f t="shared" ca="1" si="13"/>
        <v>EVS00</v>
      </c>
      <c r="H35" s="54" t="str">
        <f t="shared" ca="1" si="13"/>
        <v>055</v>
      </c>
      <c r="I35" s="57">
        <f t="shared" ca="1" si="13"/>
        <v>8056098539870</v>
      </c>
      <c r="J35" s="59" t="str">
        <f t="shared" ca="1" si="14"/>
        <v>fall 2018 .continuativo carry over</v>
      </c>
      <c r="K35" s="54" t="str">
        <f t="shared" ca="1" si="13"/>
        <v>06</v>
      </c>
    </row>
    <row r="36" spans="1:11">
      <c r="B36" t="str">
        <f t="shared" si="15"/>
        <v>Feuille8</v>
      </c>
      <c r="D36">
        <f t="shared" si="12"/>
        <v>6</v>
      </c>
      <c r="E36" s="55" t="str">
        <f t="shared" ca="1" si="13"/>
        <v/>
      </c>
      <c r="F36" s="54" t="str">
        <f t="shared" ca="1" si="13"/>
        <v/>
      </c>
      <c r="G36" s="54" t="str">
        <f t="shared" ca="1" si="13"/>
        <v/>
      </c>
      <c r="H36" s="54" t="str">
        <f t="shared" ca="1" si="13"/>
        <v/>
      </c>
      <c r="I36" s="57">
        <f t="shared" ca="1" si="13"/>
        <v>0</v>
      </c>
      <c r="J36" s="59" t="str">
        <f t="shared" ca="1" si="14"/>
        <v/>
      </c>
      <c r="K36" s="54" t="str">
        <f t="shared" ca="1" si="13"/>
        <v/>
      </c>
    </row>
    <row r="37" spans="1:11">
      <c r="B37" t="str">
        <f t="shared" si="15"/>
        <v>Feuille8</v>
      </c>
      <c r="D37">
        <f t="shared" si="12"/>
        <v>7</v>
      </c>
      <c r="E37" s="55" t="str">
        <f t="shared" ca="1" si="13"/>
        <v/>
      </c>
      <c r="F37" s="54" t="str">
        <f t="shared" ca="1" si="13"/>
        <v/>
      </c>
      <c r="G37" s="54" t="str">
        <f t="shared" ca="1" si="13"/>
        <v/>
      </c>
      <c r="H37" s="54" t="str">
        <f t="shared" ca="1" si="13"/>
        <v/>
      </c>
      <c r="I37" s="57">
        <f t="shared" ca="1" si="13"/>
        <v>0</v>
      </c>
      <c r="J37" s="59" t="str">
        <f t="shared" ca="1" si="14"/>
        <v/>
      </c>
      <c r="K37" s="54" t="str">
        <f t="shared" ca="1" si="13"/>
        <v/>
      </c>
    </row>
    <row r="38" spans="1:11">
      <c r="B38" t="str">
        <f t="shared" si="15"/>
        <v>Feuille8</v>
      </c>
      <c r="D38">
        <f t="shared" si="12"/>
        <v>8</v>
      </c>
      <c r="E38" s="55" t="str">
        <f t="shared" ca="1" si="13"/>
        <v/>
      </c>
      <c r="F38" s="54" t="str">
        <f t="shared" ca="1" si="13"/>
        <v/>
      </c>
      <c r="G38" s="54" t="str">
        <f t="shared" ca="1" si="13"/>
        <v/>
      </c>
      <c r="H38" s="54" t="str">
        <f t="shared" ca="1" si="13"/>
        <v/>
      </c>
      <c r="I38" s="57">
        <f t="shared" ca="1" si="13"/>
        <v>0</v>
      </c>
      <c r="J38" s="59" t="str">
        <f t="shared" ca="1" si="14"/>
        <v/>
      </c>
      <c r="K38" s="54" t="str">
        <f t="shared" ca="1" si="13"/>
        <v/>
      </c>
    </row>
    <row r="39" spans="1:11">
      <c r="B39" t="str">
        <f t="shared" si="15"/>
        <v>Feuille8</v>
      </c>
      <c r="D39">
        <f t="shared" si="12"/>
        <v>9</v>
      </c>
      <c r="E39" s="55" t="str">
        <f t="shared" ca="1" si="13"/>
        <v/>
      </c>
      <c r="F39" s="54" t="str">
        <f t="shared" ca="1" si="13"/>
        <v/>
      </c>
      <c r="G39" s="54" t="str">
        <f t="shared" ca="1" si="13"/>
        <v/>
      </c>
      <c r="H39" s="54" t="str">
        <f t="shared" ca="1" si="13"/>
        <v/>
      </c>
      <c r="I39" s="57">
        <f t="shared" ca="1" si="13"/>
        <v>0</v>
      </c>
      <c r="J39" s="59" t="str">
        <f t="shared" ca="1" si="14"/>
        <v/>
      </c>
      <c r="K39" s="54" t="str">
        <f t="shared" ca="1" si="13"/>
        <v/>
      </c>
    </row>
    <row r="40" spans="1:11">
      <c r="B40" t="str">
        <f t="shared" si="15"/>
        <v>Feuille8</v>
      </c>
      <c r="D40">
        <f t="shared" si="12"/>
        <v>10</v>
      </c>
      <c r="E40" s="55" t="str">
        <f t="shared" ca="1" si="13"/>
        <v/>
      </c>
      <c r="F40" s="54" t="str">
        <f t="shared" ca="1" si="13"/>
        <v/>
      </c>
      <c r="G40" s="54" t="str">
        <f t="shared" ca="1" si="13"/>
        <v/>
      </c>
      <c r="H40" s="54" t="str">
        <f t="shared" ca="1" si="13"/>
        <v/>
      </c>
      <c r="I40" s="57">
        <f t="shared" ca="1" si="13"/>
        <v>0</v>
      </c>
      <c r="J40" s="59" t="str">
        <f t="shared" ca="1" si="14"/>
        <v/>
      </c>
      <c r="K40" s="54" t="str">
        <f t="shared" ca="1" si="13"/>
        <v/>
      </c>
    </row>
    <row r="41" spans="1:11">
      <c r="B41" t="str">
        <f t="shared" si="15"/>
        <v>Feuille8</v>
      </c>
      <c r="D41">
        <f t="shared" si="12"/>
        <v>11</v>
      </c>
      <c r="E41" s="55" t="str">
        <f t="shared" ca="1" si="13"/>
        <v/>
      </c>
      <c r="F41" s="54" t="str">
        <f t="shared" ca="1" si="13"/>
        <v/>
      </c>
      <c r="G41" s="54" t="str">
        <f t="shared" ca="1" si="13"/>
        <v/>
      </c>
      <c r="H41" s="54" t="str">
        <f t="shared" ca="1" si="13"/>
        <v/>
      </c>
      <c r="I41" s="57">
        <f t="shared" ca="1" si="13"/>
        <v>0</v>
      </c>
      <c r="J41" s="59" t="str">
        <f t="shared" ca="1" si="14"/>
        <v/>
      </c>
      <c r="K41" s="54" t="str">
        <f t="shared" ca="1" si="13"/>
        <v/>
      </c>
    </row>
    <row r="42" spans="1:11">
      <c r="B42" t="str">
        <f t="shared" si="15"/>
        <v>Feuille8</v>
      </c>
      <c r="D42">
        <f t="shared" si="12"/>
        <v>12</v>
      </c>
      <c r="E42" s="55" t="str">
        <f t="shared" ca="1" si="13"/>
        <v/>
      </c>
      <c r="F42" s="54" t="str">
        <f t="shared" ca="1" si="13"/>
        <v/>
      </c>
      <c r="G42" s="54" t="str">
        <f t="shared" ca="1" si="13"/>
        <v/>
      </c>
      <c r="H42" s="54" t="str">
        <f t="shared" ca="1" si="13"/>
        <v/>
      </c>
      <c r="I42" s="57">
        <f t="shared" ca="1" si="13"/>
        <v>0</v>
      </c>
      <c r="J42" s="59" t="str">
        <f t="shared" ca="1" si="14"/>
        <v/>
      </c>
      <c r="K42" s="54" t="str">
        <f t="shared" ca="1" si="13"/>
        <v/>
      </c>
    </row>
    <row r="43" spans="1:11">
      <c r="B43" s="58" t="s">
        <v>1140</v>
      </c>
    </row>
    <row r="44" spans="1:11">
      <c r="A44">
        <f t="shared" ref="A44" si="16">A31+1</f>
        <v>9</v>
      </c>
      <c r="B44" t="str">
        <f t="shared" ref="B44" si="17">"Feuille"&amp;A44</f>
        <v>Feuille9</v>
      </c>
      <c r="D44">
        <f t="shared" ref="D44:D55" si="18">D43+1</f>
        <v>1</v>
      </c>
      <c r="E44" s="55" t="str">
        <f t="shared" ref="E44" ca="1" si="19">INDEX(INDIRECT($B44&amp;"!" &amp;$B$1),$D44,1+COLUMN(E44)-COLUMN($E44))</f>
        <v>OBAGB017 EVS00 371</v>
      </c>
      <c r="F44" s="54" t="str">
        <f t="shared" ca="1" si="13"/>
        <v>OBAGB017</v>
      </c>
      <c r="G44" s="54" t="str">
        <f t="shared" ca="1" si="13"/>
        <v>EVS00</v>
      </c>
      <c r="H44" s="54" t="str">
        <f t="shared" ca="1" si="13"/>
        <v>371</v>
      </c>
      <c r="I44" s="57">
        <f t="shared" ca="1" si="13"/>
        <v>8050846011571</v>
      </c>
      <c r="J44" s="59" t="str">
        <f t="shared" ref="J44:J55" ca="1" si="20">IF(E44="","",$B$2)</f>
        <v>fall 2018 .continuativo carry over</v>
      </c>
      <c r="K44" s="54" t="str">
        <f t="shared" ca="1" si="13"/>
        <v>07</v>
      </c>
    </row>
    <row r="45" spans="1:11">
      <c r="B45" t="str">
        <f t="shared" ref="B45:B55" si="21">B44</f>
        <v>Feuille9</v>
      </c>
      <c r="D45">
        <f t="shared" si="18"/>
        <v>2</v>
      </c>
      <c r="E45" s="55" t="str">
        <f t="shared" ca="1" si="13"/>
        <v>OBAGB017 EVS00 071</v>
      </c>
      <c r="F45" s="54" t="str">
        <f t="shared" ca="1" si="13"/>
        <v>OBAGB017</v>
      </c>
      <c r="G45" s="54" t="str">
        <f t="shared" ca="1" si="13"/>
        <v>EVS00</v>
      </c>
      <c r="H45" s="54" t="str">
        <f t="shared" ca="1" si="13"/>
        <v>071</v>
      </c>
      <c r="I45" s="57">
        <f t="shared" ca="1" si="13"/>
        <v>8050538590056</v>
      </c>
      <c r="J45" s="59" t="str">
        <f t="shared" ca="1" si="20"/>
        <v>fall 2018 .continuativo carry over</v>
      </c>
      <c r="K45" s="54" t="str">
        <f t="shared" ca="1" si="13"/>
        <v>07</v>
      </c>
    </row>
    <row r="46" spans="1:11">
      <c r="B46" t="str">
        <f t="shared" si="21"/>
        <v>Feuille9</v>
      </c>
      <c r="D46">
        <f t="shared" si="18"/>
        <v>3</v>
      </c>
      <c r="E46" s="55" t="str">
        <f t="shared" ca="1" si="13"/>
        <v>OBAGB017 EVS00 017</v>
      </c>
      <c r="F46" s="54" t="str">
        <f t="shared" ca="1" si="13"/>
        <v>OBAGB017</v>
      </c>
      <c r="G46" s="54" t="str">
        <f t="shared" ca="1" si="13"/>
        <v>EVS00</v>
      </c>
      <c r="H46" s="54" t="str">
        <f t="shared" ca="1" si="13"/>
        <v>017</v>
      </c>
      <c r="I46" s="57">
        <f t="shared" ca="1" si="13"/>
        <v>8056099177958</v>
      </c>
      <c r="J46" s="59" t="str">
        <f t="shared" ca="1" si="20"/>
        <v>fall 2018 .continuativo carry over</v>
      </c>
      <c r="K46" s="54" t="str">
        <f t="shared" ca="1" si="13"/>
        <v>07</v>
      </c>
    </row>
    <row r="47" spans="1:11">
      <c r="B47" t="str">
        <f t="shared" si="21"/>
        <v>Feuille9</v>
      </c>
      <c r="D47">
        <f t="shared" si="18"/>
        <v>4</v>
      </c>
      <c r="E47" s="55" t="str">
        <f t="shared" ca="1" si="13"/>
        <v>OBAGB017 EVS00 055</v>
      </c>
      <c r="F47" s="54" t="str">
        <f t="shared" ca="1" si="13"/>
        <v>OBAGB017</v>
      </c>
      <c r="G47" s="54" t="str">
        <f t="shared" ca="1" si="13"/>
        <v>EVS00</v>
      </c>
      <c r="H47" s="54" t="str">
        <f t="shared" ca="1" si="13"/>
        <v>055</v>
      </c>
      <c r="I47" s="57">
        <f t="shared" ca="1" si="13"/>
        <v>8056098539931</v>
      </c>
      <c r="J47" s="59" t="str">
        <f t="shared" ca="1" si="20"/>
        <v>fall 2018 .continuativo carry over</v>
      </c>
      <c r="K47" s="54" t="str">
        <f t="shared" ca="1" si="13"/>
        <v>07</v>
      </c>
    </row>
    <row r="48" spans="1:11">
      <c r="B48" t="str">
        <f t="shared" si="21"/>
        <v>Feuille9</v>
      </c>
      <c r="D48">
        <f t="shared" si="18"/>
        <v>5</v>
      </c>
      <c r="E48" s="55" t="str">
        <f t="shared" ca="1" si="13"/>
        <v/>
      </c>
      <c r="F48" s="54" t="str">
        <f t="shared" ca="1" si="13"/>
        <v/>
      </c>
      <c r="G48" s="54" t="str">
        <f t="shared" ca="1" si="13"/>
        <v/>
      </c>
      <c r="H48" s="54" t="str">
        <f t="shared" ca="1" si="13"/>
        <v/>
      </c>
      <c r="I48" s="57">
        <f t="shared" ca="1" si="13"/>
        <v>0</v>
      </c>
      <c r="J48" s="59" t="str">
        <f t="shared" ca="1" si="20"/>
        <v/>
      </c>
      <c r="K48" s="54" t="str">
        <f t="shared" ca="1" si="13"/>
        <v/>
      </c>
    </row>
    <row r="49" spans="1:11">
      <c r="B49" t="str">
        <f t="shared" si="21"/>
        <v>Feuille9</v>
      </c>
      <c r="D49">
        <f t="shared" si="18"/>
        <v>6</v>
      </c>
      <c r="E49" s="55" t="str">
        <f t="shared" ca="1" si="13"/>
        <v/>
      </c>
      <c r="F49" s="54" t="str">
        <f t="shared" ca="1" si="13"/>
        <v/>
      </c>
      <c r="G49" s="54" t="str">
        <f t="shared" ca="1" si="13"/>
        <v/>
      </c>
      <c r="H49" s="54" t="str">
        <f t="shared" ca="1" si="13"/>
        <v/>
      </c>
      <c r="I49" s="57">
        <f t="shared" ca="1" si="13"/>
        <v>0</v>
      </c>
      <c r="J49" s="59" t="str">
        <f t="shared" ca="1" si="20"/>
        <v/>
      </c>
      <c r="K49" s="54" t="str">
        <f t="shared" ca="1" si="13"/>
        <v/>
      </c>
    </row>
    <row r="50" spans="1:11">
      <c r="B50" t="str">
        <f t="shared" si="21"/>
        <v>Feuille9</v>
      </c>
      <c r="D50">
        <f t="shared" si="18"/>
        <v>7</v>
      </c>
      <c r="E50" s="55" t="str">
        <f t="shared" ca="1" si="13"/>
        <v/>
      </c>
      <c r="F50" s="54" t="str">
        <f t="shared" ca="1" si="13"/>
        <v/>
      </c>
      <c r="G50" s="54" t="str">
        <f t="shared" ca="1" si="13"/>
        <v/>
      </c>
      <c r="H50" s="54" t="str">
        <f t="shared" ca="1" si="13"/>
        <v/>
      </c>
      <c r="I50" s="57">
        <f t="shared" ca="1" si="13"/>
        <v>0</v>
      </c>
      <c r="J50" s="59" t="str">
        <f t="shared" ca="1" si="20"/>
        <v/>
      </c>
      <c r="K50" s="54" t="str">
        <f t="shared" ca="1" si="13"/>
        <v/>
      </c>
    </row>
    <row r="51" spans="1:11">
      <c r="B51" t="str">
        <f t="shared" si="21"/>
        <v>Feuille9</v>
      </c>
      <c r="D51">
        <f t="shared" si="18"/>
        <v>8</v>
      </c>
      <c r="E51" s="55" t="str">
        <f t="shared" ca="1" si="13"/>
        <v/>
      </c>
      <c r="F51" s="54" t="str">
        <f t="shared" ca="1" si="13"/>
        <v/>
      </c>
      <c r="G51" s="54" t="str">
        <f t="shared" ca="1" si="13"/>
        <v/>
      </c>
      <c r="H51" s="54" t="str">
        <f t="shared" ca="1" si="13"/>
        <v/>
      </c>
      <c r="I51" s="57">
        <f t="shared" ca="1" si="13"/>
        <v>0</v>
      </c>
      <c r="J51" s="59" t="str">
        <f t="shared" ca="1" si="20"/>
        <v/>
      </c>
      <c r="K51" s="54" t="str">
        <f t="shared" ca="1" si="13"/>
        <v/>
      </c>
    </row>
    <row r="52" spans="1:11">
      <c r="B52" t="str">
        <f t="shared" si="21"/>
        <v>Feuille9</v>
      </c>
      <c r="D52">
        <f t="shared" si="18"/>
        <v>9</v>
      </c>
      <c r="E52" s="55" t="str">
        <f t="shared" ca="1" si="13"/>
        <v/>
      </c>
      <c r="F52" s="54" t="str">
        <f t="shared" ca="1" si="13"/>
        <v/>
      </c>
      <c r="G52" s="54" t="str">
        <f t="shared" ca="1" si="13"/>
        <v/>
      </c>
      <c r="H52" s="54" t="str">
        <f t="shared" ca="1" si="13"/>
        <v/>
      </c>
      <c r="I52" s="57">
        <f t="shared" ca="1" si="13"/>
        <v>0</v>
      </c>
      <c r="J52" s="59" t="str">
        <f t="shared" ca="1" si="20"/>
        <v/>
      </c>
      <c r="K52" s="54" t="str">
        <f t="shared" ca="1" si="13"/>
        <v/>
      </c>
    </row>
    <row r="53" spans="1:11">
      <c r="B53" t="str">
        <f t="shared" si="21"/>
        <v>Feuille9</v>
      </c>
      <c r="D53">
        <f t="shared" si="18"/>
        <v>10</v>
      </c>
      <c r="E53" s="55" t="str">
        <f t="shared" ca="1" si="13"/>
        <v/>
      </c>
      <c r="F53" s="54" t="str">
        <f t="shared" ca="1" si="13"/>
        <v/>
      </c>
      <c r="G53" s="54" t="str">
        <f t="shared" ca="1" si="13"/>
        <v/>
      </c>
      <c r="H53" s="54" t="str">
        <f t="shared" ca="1" si="13"/>
        <v/>
      </c>
      <c r="I53" s="57">
        <f t="shared" ca="1" si="13"/>
        <v>0</v>
      </c>
      <c r="J53" s="59" t="str">
        <f t="shared" ca="1" si="20"/>
        <v/>
      </c>
      <c r="K53" s="54" t="str">
        <f t="shared" ca="1" si="13"/>
        <v/>
      </c>
    </row>
    <row r="54" spans="1:11">
      <c r="B54" t="str">
        <f t="shared" si="21"/>
        <v>Feuille9</v>
      </c>
      <c r="D54">
        <f t="shared" si="18"/>
        <v>11</v>
      </c>
      <c r="E54" s="55" t="str">
        <f t="shared" ca="1" si="13"/>
        <v/>
      </c>
      <c r="F54" s="54" t="str">
        <f t="shared" ca="1" si="13"/>
        <v/>
      </c>
      <c r="G54" s="54" t="str">
        <f t="shared" ca="1" si="13"/>
        <v/>
      </c>
      <c r="H54" s="54" t="str">
        <f t="shared" ca="1" si="13"/>
        <v/>
      </c>
      <c r="I54" s="57">
        <f t="shared" ca="1" si="13"/>
        <v>0</v>
      </c>
      <c r="J54" s="59" t="str">
        <f t="shared" ca="1" si="20"/>
        <v/>
      </c>
      <c r="K54" s="54" t="str">
        <f t="shared" ca="1" si="13"/>
        <v/>
      </c>
    </row>
    <row r="55" spans="1:11">
      <c r="B55" t="str">
        <f t="shared" si="21"/>
        <v>Feuille9</v>
      </c>
      <c r="D55">
        <f t="shared" si="18"/>
        <v>12</v>
      </c>
      <c r="E55" s="55" t="str">
        <f t="shared" ca="1" si="13"/>
        <v/>
      </c>
      <c r="F55" s="54" t="str">
        <f t="shared" ca="1" si="13"/>
        <v/>
      </c>
      <c r="G55" s="54" t="str">
        <f t="shared" ca="1" si="13"/>
        <v/>
      </c>
      <c r="H55" s="54" t="str">
        <f t="shared" ca="1" si="13"/>
        <v/>
      </c>
      <c r="I55" s="57">
        <f t="shared" ca="1" si="13"/>
        <v>0</v>
      </c>
      <c r="J55" s="59" t="str">
        <f t="shared" ca="1" si="20"/>
        <v/>
      </c>
      <c r="K55" s="54" t="str">
        <f t="shared" ca="1" si="13"/>
        <v/>
      </c>
    </row>
    <row r="56" spans="1:11">
      <c r="B56" s="58" t="s">
        <v>1140</v>
      </c>
    </row>
    <row r="57" spans="1:11">
      <c r="A57">
        <f t="shared" ref="A57" si="22">A44+1</f>
        <v>10</v>
      </c>
      <c r="B57" t="str">
        <f t="shared" ref="B57" si="23">"Feuille"&amp;A57</f>
        <v>Feuille10</v>
      </c>
      <c r="D57">
        <f t="shared" ref="D57:D68" si="24">D56+1</f>
        <v>1</v>
      </c>
      <c r="E57" s="55" t="str">
        <f t="shared" ref="E57" ca="1" si="25">INDEX(INDIRECT($B57&amp;"!" &amp;$B$1),$D57,1+COLUMN(E57)-COLUMN($E57))</f>
        <v>OBAGB021 EVS03 371</v>
      </c>
      <c r="F57" s="54" t="str">
        <f t="shared" ca="1" si="13"/>
        <v>OBAGB021</v>
      </c>
      <c r="G57" s="54" t="str">
        <f t="shared" ca="1" si="13"/>
        <v>EVS03</v>
      </c>
      <c r="H57" s="54" t="str">
        <f t="shared" ca="1" si="13"/>
        <v>371</v>
      </c>
      <c r="I57" s="57">
        <f t="shared" ca="1" si="13"/>
        <v>8050846007253</v>
      </c>
      <c r="J57" s="59" t="str">
        <f t="shared" ref="J57:J68" ca="1" si="26">IF(E57="","",$B$2)</f>
        <v>fall 2018 .continuativo carry over</v>
      </c>
      <c r="K57" s="54" t="str">
        <f t="shared" ca="1" si="13"/>
        <v>08</v>
      </c>
    </row>
    <row r="58" spans="1:11">
      <c r="B58" t="str">
        <f t="shared" ref="B58:B68" si="27">B57</f>
        <v>Feuille10</v>
      </c>
      <c r="D58">
        <f t="shared" si="24"/>
        <v>2</v>
      </c>
      <c r="E58" s="55" t="str">
        <f t="shared" ca="1" si="13"/>
        <v>OBAGB021 EVS03 078</v>
      </c>
      <c r="F58" s="54" t="str">
        <f t="shared" ca="1" si="13"/>
        <v>OBAGB021</v>
      </c>
      <c r="G58" s="54" t="str">
        <f t="shared" ca="1" si="13"/>
        <v>EVS03</v>
      </c>
      <c r="H58" s="54" t="str">
        <f t="shared" ca="1" si="13"/>
        <v>078</v>
      </c>
      <c r="I58" s="57">
        <f t="shared" ca="1" si="13"/>
        <v>8050846007260</v>
      </c>
      <c r="J58" s="59" t="str">
        <f t="shared" ca="1" si="26"/>
        <v>fall 2018 .continuativo carry over</v>
      </c>
      <c r="K58" s="54" t="str">
        <f t="shared" ca="1" si="13"/>
        <v>08</v>
      </c>
    </row>
    <row r="59" spans="1:11">
      <c r="B59" t="str">
        <f t="shared" si="27"/>
        <v>Feuille10</v>
      </c>
      <c r="D59">
        <f t="shared" si="24"/>
        <v>3</v>
      </c>
      <c r="E59" s="55" t="str">
        <f t="shared" ca="1" si="13"/>
        <v>OBAGB021 EVS03 017</v>
      </c>
      <c r="F59" s="54" t="str">
        <f t="shared" ca="1" si="13"/>
        <v>OBAGB021</v>
      </c>
      <c r="G59" s="54" t="str">
        <f t="shared" ca="1" si="13"/>
        <v>EVS03</v>
      </c>
      <c r="H59" s="54" t="str">
        <f t="shared" ca="1" si="13"/>
        <v>017</v>
      </c>
      <c r="I59" s="57">
        <f t="shared" ca="1" si="13"/>
        <v>8050538597826</v>
      </c>
      <c r="J59" s="59" t="str">
        <f t="shared" ca="1" si="26"/>
        <v>fall 2018 .continuativo carry over</v>
      </c>
      <c r="K59" s="54" t="str">
        <f t="shared" ca="1" si="13"/>
        <v>08</v>
      </c>
    </row>
    <row r="60" spans="1:11">
      <c r="B60" t="str">
        <f t="shared" si="27"/>
        <v>Feuille10</v>
      </c>
      <c r="D60">
        <f t="shared" si="24"/>
        <v>4</v>
      </c>
      <c r="E60" s="55" t="str">
        <f t="shared" ca="1" si="13"/>
        <v>OBAGB021 EVS03 055</v>
      </c>
      <c r="F60" s="54" t="str">
        <f t="shared" ca="1" si="13"/>
        <v>OBAGB021</v>
      </c>
      <c r="G60" s="54" t="str">
        <f t="shared" ca="1" si="13"/>
        <v>EVS03</v>
      </c>
      <c r="H60" s="54" t="str">
        <f t="shared" ca="1" si="13"/>
        <v>055</v>
      </c>
      <c r="I60" s="57">
        <f t="shared" ca="1" si="13"/>
        <v>8050538597833</v>
      </c>
      <c r="J60" s="59" t="str">
        <f t="shared" ca="1" si="26"/>
        <v>fall 2018 .continuativo carry over</v>
      </c>
      <c r="K60" s="54" t="str">
        <f t="shared" ca="1" si="13"/>
        <v>08</v>
      </c>
    </row>
    <row r="61" spans="1:11">
      <c r="B61" t="str">
        <f t="shared" si="27"/>
        <v>Feuille10</v>
      </c>
      <c r="D61">
        <f t="shared" si="24"/>
        <v>5</v>
      </c>
      <c r="E61" s="55" t="str">
        <f t="shared" ca="1" si="13"/>
        <v/>
      </c>
      <c r="F61" s="54" t="str">
        <f t="shared" ca="1" si="13"/>
        <v/>
      </c>
      <c r="G61" s="54" t="str">
        <f t="shared" ca="1" si="13"/>
        <v/>
      </c>
      <c r="H61" s="54" t="str">
        <f t="shared" ca="1" si="13"/>
        <v/>
      </c>
      <c r="I61" s="57">
        <f t="shared" ca="1" si="13"/>
        <v>0</v>
      </c>
      <c r="J61" s="59" t="str">
        <f t="shared" ca="1" si="26"/>
        <v/>
      </c>
      <c r="K61" s="54" t="str">
        <f t="shared" ca="1" si="13"/>
        <v/>
      </c>
    </row>
    <row r="62" spans="1:11">
      <c r="B62" t="str">
        <f t="shared" si="27"/>
        <v>Feuille10</v>
      </c>
      <c r="D62">
        <f t="shared" si="24"/>
        <v>6</v>
      </c>
      <c r="E62" s="55" t="str">
        <f t="shared" ca="1" si="13"/>
        <v/>
      </c>
      <c r="F62" s="54" t="str">
        <f t="shared" ca="1" si="13"/>
        <v/>
      </c>
      <c r="G62" s="54" t="str">
        <f t="shared" ca="1" si="13"/>
        <v/>
      </c>
      <c r="H62" s="54" t="str">
        <f t="shared" ca="1" si="13"/>
        <v/>
      </c>
      <c r="I62" s="57">
        <f t="shared" ca="1" si="13"/>
        <v>0</v>
      </c>
      <c r="J62" s="59" t="str">
        <f t="shared" ca="1" si="26"/>
        <v/>
      </c>
      <c r="K62" s="54" t="str">
        <f t="shared" ca="1" si="13"/>
        <v/>
      </c>
    </row>
    <row r="63" spans="1:11">
      <c r="B63" t="str">
        <f t="shared" si="27"/>
        <v>Feuille10</v>
      </c>
      <c r="D63">
        <f t="shared" si="24"/>
        <v>7</v>
      </c>
      <c r="E63" s="55" t="str">
        <f t="shared" ca="1" si="13"/>
        <v/>
      </c>
      <c r="F63" s="54" t="str">
        <f t="shared" ca="1" si="13"/>
        <v/>
      </c>
      <c r="G63" s="54" t="str">
        <f t="shared" ca="1" si="13"/>
        <v/>
      </c>
      <c r="H63" s="54" t="str">
        <f t="shared" ca="1" si="13"/>
        <v/>
      </c>
      <c r="I63" s="57">
        <f t="shared" ca="1" si="13"/>
        <v>0</v>
      </c>
      <c r="J63" s="59" t="str">
        <f t="shared" ca="1" si="26"/>
        <v/>
      </c>
      <c r="K63" s="54" t="str">
        <f t="shared" ca="1" si="13"/>
        <v/>
      </c>
    </row>
    <row r="64" spans="1:11">
      <c r="B64" t="str">
        <f t="shared" si="27"/>
        <v>Feuille10</v>
      </c>
      <c r="D64">
        <f t="shared" si="24"/>
        <v>8</v>
      </c>
      <c r="E64" s="55" t="str">
        <f t="shared" ca="1" si="13"/>
        <v/>
      </c>
      <c r="F64" s="54" t="str">
        <f t="shared" ca="1" si="13"/>
        <v/>
      </c>
      <c r="G64" s="54" t="str">
        <f t="shared" ca="1" si="13"/>
        <v/>
      </c>
      <c r="H64" s="54" t="str">
        <f t="shared" ca="1" si="13"/>
        <v/>
      </c>
      <c r="I64" s="57">
        <f t="shared" ca="1" si="13"/>
        <v>0</v>
      </c>
      <c r="J64" s="59" t="str">
        <f t="shared" ca="1" si="26"/>
        <v/>
      </c>
      <c r="K64" s="54" t="str">
        <f t="shared" ca="1" si="13"/>
        <v/>
      </c>
    </row>
    <row r="65" spans="1:11">
      <c r="B65" t="str">
        <f t="shared" si="27"/>
        <v>Feuille10</v>
      </c>
      <c r="D65">
        <f t="shared" si="24"/>
        <v>9</v>
      </c>
      <c r="E65" s="55" t="str">
        <f t="shared" ca="1" si="13"/>
        <v/>
      </c>
      <c r="F65" s="54" t="str">
        <f t="shared" ca="1" si="13"/>
        <v/>
      </c>
      <c r="G65" s="54" t="str">
        <f t="shared" ca="1" si="13"/>
        <v/>
      </c>
      <c r="H65" s="54" t="str">
        <f t="shared" ca="1" si="13"/>
        <v/>
      </c>
      <c r="I65" s="57">
        <f t="shared" ca="1" si="13"/>
        <v>0</v>
      </c>
      <c r="J65" s="59" t="str">
        <f t="shared" ca="1" si="26"/>
        <v/>
      </c>
      <c r="K65" s="54" t="str">
        <f t="shared" ca="1" si="13"/>
        <v/>
      </c>
    </row>
    <row r="66" spans="1:11">
      <c r="B66" t="str">
        <f t="shared" si="27"/>
        <v>Feuille10</v>
      </c>
      <c r="D66">
        <f t="shared" si="24"/>
        <v>10</v>
      </c>
      <c r="E66" s="55" t="str">
        <f t="shared" ca="1" si="13"/>
        <v/>
      </c>
      <c r="F66" s="54" t="str">
        <f t="shared" ca="1" si="13"/>
        <v/>
      </c>
      <c r="G66" s="54" t="str">
        <f t="shared" ca="1" si="13"/>
        <v/>
      </c>
      <c r="H66" s="54" t="str">
        <f t="shared" ca="1" si="13"/>
        <v/>
      </c>
      <c r="I66" s="57">
        <f t="shared" ca="1" si="13"/>
        <v>0</v>
      </c>
      <c r="J66" s="59" t="str">
        <f t="shared" ca="1" si="26"/>
        <v/>
      </c>
      <c r="K66" s="54" t="str">
        <f t="shared" ca="1" si="13"/>
        <v/>
      </c>
    </row>
    <row r="67" spans="1:11">
      <c r="B67" t="str">
        <f t="shared" si="27"/>
        <v>Feuille10</v>
      </c>
      <c r="D67">
        <f t="shared" si="24"/>
        <v>11</v>
      </c>
      <c r="E67" s="55" t="str">
        <f t="shared" ca="1" si="13"/>
        <v/>
      </c>
      <c r="F67" s="54" t="str">
        <f t="shared" ca="1" si="13"/>
        <v/>
      </c>
      <c r="G67" s="54" t="str">
        <f t="shared" ca="1" si="13"/>
        <v/>
      </c>
      <c r="H67" s="54" t="str">
        <f t="shared" ca="1" si="13"/>
        <v/>
      </c>
      <c r="I67" s="57">
        <f t="shared" ca="1" si="13"/>
        <v>0</v>
      </c>
      <c r="J67" s="59" t="str">
        <f t="shared" ca="1" si="26"/>
        <v/>
      </c>
      <c r="K67" s="54" t="str">
        <f t="shared" ca="1" si="13"/>
        <v/>
      </c>
    </row>
    <row r="68" spans="1:11">
      <c r="B68" t="str">
        <f t="shared" si="27"/>
        <v>Feuille10</v>
      </c>
      <c r="D68">
        <f t="shared" si="24"/>
        <v>12</v>
      </c>
      <c r="E68" s="55" t="str">
        <f t="shared" ca="1" si="13"/>
        <v/>
      </c>
      <c r="F68" s="54" t="str">
        <f t="shared" ca="1" si="13"/>
        <v/>
      </c>
      <c r="G68" s="54" t="str">
        <f t="shared" ca="1" si="13"/>
        <v/>
      </c>
      <c r="H68" s="54" t="str">
        <f t="shared" ca="1" si="13"/>
        <v/>
      </c>
      <c r="I68" s="57">
        <f t="shared" ca="1" si="13"/>
        <v>0</v>
      </c>
      <c r="J68" s="59" t="str">
        <f t="shared" ca="1" si="26"/>
        <v/>
      </c>
      <c r="K68" s="54" t="str">
        <f t="shared" ca="1" si="13"/>
        <v/>
      </c>
    </row>
    <row r="69" spans="1:11">
      <c r="B69" s="58" t="s">
        <v>1140</v>
      </c>
    </row>
    <row r="70" spans="1:11">
      <c r="A70">
        <f t="shared" ref="A70" si="28">A57+1</f>
        <v>11</v>
      </c>
      <c r="B70" t="str">
        <f t="shared" ref="B70" si="29">"Feuille"&amp;A70</f>
        <v>Feuille11</v>
      </c>
      <c r="D70">
        <f t="shared" ref="D70:D81" si="30">D69+1</f>
        <v>1</v>
      </c>
      <c r="E70" s="55" t="str">
        <f t="shared" ref="E70" ca="1" si="31">INDEX(INDIRECT($B70&amp;"!" &amp;$B$1),$D70,1+COLUMN(E70)-COLUMN($E70))</f>
        <v>OBAGB206 EVS00 371</v>
      </c>
      <c r="F70" s="54" t="str">
        <f t="shared" ca="1" si="13"/>
        <v>OBAGB206</v>
      </c>
      <c r="G70" s="54" t="str">
        <f t="shared" ca="1" si="13"/>
        <v>EVS00</v>
      </c>
      <c r="H70" s="54" t="str">
        <f t="shared" ca="1" si="13"/>
        <v>371</v>
      </c>
      <c r="I70" s="57">
        <f t="shared" ca="1" si="13"/>
        <v>8056099179617</v>
      </c>
      <c r="J70" s="59" t="str">
        <f t="shared" ref="J70:J81" ca="1" si="32">IF(E70="","",$B$2)</f>
        <v>fall 2018 .continuativo carry over</v>
      </c>
      <c r="K70" s="54" t="str">
        <f t="shared" ca="1" si="13"/>
        <v>09</v>
      </c>
    </row>
    <row r="71" spans="1:11">
      <c r="B71" t="str">
        <f t="shared" ref="B71:B81" si="33">B70</f>
        <v>Feuille11</v>
      </c>
      <c r="D71">
        <f t="shared" si="30"/>
        <v>2</v>
      </c>
      <c r="E71" s="55" t="str">
        <f t="shared" ca="1" si="13"/>
        <v>OBAGB206 EVS00 078</v>
      </c>
      <c r="F71" s="54" t="str">
        <f t="shared" ca="1" si="13"/>
        <v>OBAGB206</v>
      </c>
      <c r="G71" s="54" t="str">
        <f t="shared" ca="1" si="13"/>
        <v>EVS00</v>
      </c>
      <c r="H71" s="54" t="str">
        <f t="shared" ca="1" si="13"/>
        <v>078</v>
      </c>
      <c r="I71" s="57">
        <f t="shared" ca="1" si="13"/>
        <v>8050450215655</v>
      </c>
      <c r="J71" s="59" t="str">
        <f t="shared" ca="1" si="32"/>
        <v>fall 2018 .continuativo carry over</v>
      </c>
      <c r="K71" s="54" t="str">
        <f t="shared" ca="1" si="13"/>
        <v>09</v>
      </c>
    </row>
    <row r="72" spans="1:11">
      <c r="B72" t="str">
        <f t="shared" si="33"/>
        <v>Feuille11</v>
      </c>
      <c r="D72">
        <f t="shared" si="30"/>
        <v>3</v>
      </c>
      <c r="E72" s="55" t="str">
        <f t="shared" ca="1" si="13"/>
        <v>OBAGB206 EVS00 017</v>
      </c>
      <c r="F72" s="54" t="str">
        <f t="shared" ca="1" si="13"/>
        <v>OBAGB206</v>
      </c>
      <c r="G72" s="54" t="str">
        <f t="shared" ca="1" si="13"/>
        <v>EVS00</v>
      </c>
      <c r="H72" s="54" t="str">
        <f t="shared" ca="1" si="13"/>
        <v>017</v>
      </c>
      <c r="I72" s="57">
        <f t="shared" ca="1" si="13"/>
        <v>8056099177231</v>
      </c>
      <c r="J72" s="59" t="str">
        <f t="shared" ca="1" si="32"/>
        <v>fall 2018 .continuativo carry over</v>
      </c>
      <c r="K72" s="54" t="str">
        <f t="shared" ca="1" si="13"/>
        <v>09</v>
      </c>
    </row>
    <row r="73" spans="1:11">
      <c r="B73" t="str">
        <f t="shared" si="33"/>
        <v>Feuille11</v>
      </c>
      <c r="D73">
        <f t="shared" si="30"/>
        <v>4</v>
      </c>
      <c r="E73" s="55" t="str">
        <f t="shared" ca="1" si="13"/>
        <v>OBAGB206 EVS00 071</v>
      </c>
      <c r="F73" s="54" t="str">
        <f t="shared" ca="1" si="13"/>
        <v>OBAGB206</v>
      </c>
      <c r="G73" s="54" t="str">
        <f t="shared" ca="1" si="13"/>
        <v>EVS00</v>
      </c>
      <c r="H73" s="54" t="str">
        <f t="shared" ca="1" si="13"/>
        <v>071</v>
      </c>
      <c r="I73" s="57">
        <f t="shared" ca="1" si="13"/>
        <v>8051770309673</v>
      </c>
      <c r="J73" s="59" t="str">
        <f t="shared" ca="1" si="32"/>
        <v>fall 2018 .continuativo carry over</v>
      </c>
      <c r="K73" s="54" t="str">
        <f t="shared" ca="1" si="13"/>
        <v>09</v>
      </c>
    </row>
    <row r="74" spans="1:11">
      <c r="B74" t="str">
        <f t="shared" si="33"/>
        <v>Feuille11</v>
      </c>
      <c r="D74">
        <f t="shared" si="30"/>
        <v>5</v>
      </c>
      <c r="E74" s="55" t="str">
        <f t="shared" ca="1" si="13"/>
        <v>OBAGB206 EVS00 055</v>
      </c>
      <c r="F74" s="54" t="str">
        <f t="shared" ca="1" si="13"/>
        <v>OBAGB206</v>
      </c>
      <c r="G74" s="54" t="str">
        <f t="shared" ca="1" si="13"/>
        <v>EVS00</v>
      </c>
      <c r="H74" s="54" t="str">
        <f t="shared" ca="1" si="13"/>
        <v>055</v>
      </c>
      <c r="I74" s="57">
        <f t="shared" ca="1" si="13"/>
        <v>8051770309703</v>
      </c>
      <c r="J74" s="59" t="str">
        <f t="shared" ca="1" si="32"/>
        <v>fall 2018 .continuativo carry over</v>
      </c>
      <c r="K74" s="54" t="str">
        <f t="shared" ca="1" si="13"/>
        <v>09</v>
      </c>
    </row>
    <row r="75" spans="1:11">
      <c r="B75" t="str">
        <f t="shared" si="33"/>
        <v>Feuille11</v>
      </c>
      <c r="D75">
        <f t="shared" si="30"/>
        <v>6</v>
      </c>
      <c r="E75" s="55" t="str">
        <f t="shared" ca="1" si="13"/>
        <v/>
      </c>
      <c r="F75" s="54" t="str">
        <f t="shared" ca="1" si="13"/>
        <v/>
      </c>
      <c r="G75" s="54" t="str">
        <f t="shared" ca="1" si="13"/>
        <v/>
      </c>
      <c r="H75" s="54" t="str">
        <f t="shared" ca="1" si="13"/>
        <v/>
      </c>
      <c r="I75" s="57">
        <f t="shared" ca="1" si="13"/>
        <v>0</v>
      </c>
      <c r="J75" s="59" t="str">
        <f t="shared" ca="1" si="32"/>
        <v/>
      </c>
      <c r="K75" s="54" t="str">
        <f t="shared" ca="1" si="13"/>
        <v/>
      </c>
    </row>
    <row r="76" spans="1:11">
      <c r="B76" t="str">
        <f t="shared" si="33"/>
        <v>Feuille11</v>
      </c>
      <c r="D76">
        <f t="shared" si="30"/>
        <v>7</v>
      </c>
      <c r="E76" s="55" t="str">
        <f t="shared" ca="1" si="13"/>
        <v/>
      </c>
      <c r="F76" s="54" t="str">
        <f t="shared" ca="1" si="13"/>
        <v/>
      </c>
      <c r="G76" s="54" t="str">
        <f t="shared" ca="1" si="13"/>
        <v/>
      </c>
      <c r="H76" s="54" t="str">
        <f t="shared" ca="1" si="13"/>
        <v/>
      </c>
      <c r="I76" s="57">
        <f t="shared" ca="1" si="13"/>
        <v>0</v>
      </c>
      <c r="J76" s="59" t="str">
        <f t="shared" ca="1" si="32"/>
        <v/>
      </c>
      <c r="K76" s="54" t="str">
        <f t="shared" ca="1" si="13"/>
        <v/>
      </c>
    </row>
    <row r="77" spans="1:11">
      <c r="B77" t="str">
        <f t="shared" si="33"/>
        <v>Feuille11</v>
      </c>
      <c r="D77">
        <f t="shared" si="30"/>
        <v>8</v>
      </c>
      <c r="E77" s="55" t="str">
        <f t="shared" ref="E77:K136" ca="1" si="34">INDEX(INDIRECT($B77&amp;"!" &amp;$B$1),$D77,1+COLUMN(E77)-COLUMN($E77))</f>
        <v/>
      </c>
      <c r="F77" s="54" t="str">
        <f t="shared" ca="1" si="34"/>
        <v/>
      </c>
      <c r="G77" s="54" t="str">
        <f t="shared" ca="1" si="34"/>
        <v/>
      </c>
      <c r="H77" s="54" t="str">
        <f t="shared" ca="1" si="34"/>
        <v/>
      </c>
      <c r="I77" s="57">
        <f t="shared" ca="1" si="34"/>
        <v>0</v>
      </c>
      <c r="J77" s="59" t="str">
        <f t="shared" ca="1" si="32"/>
        <v/>
      </c>
      <c r="K77" s="54" t="str">
        <f t="shared" ca="1" si="34"/>
        <v/>
      </c>
    </row>
    <row r="78" spans="1:11">
      <c r="B78" t="str">
        <f t="shared" si="33"/>
        <v>Feuille11</v>
      </c>
      <c r="D78">
        <f t="shared" si="30"/>
        <v>9</v>
      </c>
      <c r="E78" s="55" t="str">
        <f t="shared" ca="1" si="34"/>
        <v/>
      </c>
      <c r="F78" s="54" t="str">
        <f t="shared" ca="1" si="34"/>
        <v/>
      </c>
      <c r="G78" s="54" t="str">
        <f t="shared" ca="1" si="34"/>
        <v/>
      </c>
      <c r="H78" s="54" t="str">
        <f t="shared" ca="1" si="34"/>
        <v/>
      </c>
      <c r="I78" s="57">
        <f t="shared" ca="1" si="34"/>
        <v>0</v>
      </c>
      <c r="J78" s="59" t="str">
        <f t="shared" ca="1" si="32"/>
        <v/>
      </c>
      <c r="K78" s="54" t="str">
        <f t="shared" ca="1" si="34"/>
        <v/>
      </c>
    </row>
    <row r="79" spans="1:11">
      <c r="B79" t="str">
        <f t="shared" si="33"/>
        <v>Feuille11</v>
      </c>
      <c r="D79">
        <f t="shared" si="30"/>
        <v>10</v>
      </c>
      <c r="E79" s="55" t="str">
        <f t="shared" ca="1" si="34"/>
        <v/>
      </c>
      <c r="F79" s="54" t="str">
        <f t="shared" ca="1" si="34"/>
        <v/>
      </c>
      <c r="G79" s="54" t="str">
        <f t="shared" ca="1" si="34"/>
        <v/>
      </c>
      <c r="H79" s="54" t="str">
        <f t="shared" ca="1" si="34"/>
        <v/>
      </c>
      <c r="I79" s="57">
        <f t="shared" ca="1" si="34"/>
        <v>0</v>
      </c>
      <c r="J79" s="59" t="str">
        <f t="shared" ca="1" si="32"/>
        <v/>
      </c>
      <c r="K79" s="54" t="str">
        <f t="shared" ca="1" si="34"/>
        <v/>
      </c>
    </row>
    <row r="80" spans="1:11">
      <c r="B80" t="str">
        <f t="shared" si="33"/>
        <v>Feuille11</v>
      </c>
      <c r="D80">
        <f t="shared" si="30"/>
        <v>11</v>
      </c>
      <c r="E80" s="55" t="str">
        <f t="shared" ca="1" si="34"/>
        <v/>
      </c>
      <c r="F80" s="54" t="str">
        <f t="shared" ca="1" si="34"/>
        <v/>
      </c>
      <c r="G80" s="54" t="str">
        <f t="shared" ca="1" si="34"/>
        <v/>
      </c>
      <c r="H80" s="54" t="str">
        <f t="shared" ca="1" si="34"/>
        <v/>
      </c>
      <c r="I80" s="57">
        <f t="shared" ca="1" si="34"/>
        <v>0</v>
      </c>
      <c r="J80" s="59" t="str">
        <f t="shared" ca="1" si="32"/>
        <v/>
      </c>
      <c r="K80" s="54" t="str">
        <f t="shared" ca="1" si="34"/>
        <v/>
      </c>
    </row>
    <row r="81" spans="1:11">
      <c r="B81" t="str">
        <f t="shared" si="33"/>
        <v>Feuille11</v>
      </c>
      <c r="D81">
        <f t="shared" si="30"/>
        <v>12</v>
      </c>
      <c r="E81" s="55" t="str">
        <f t="shared" ca="1" si="34"/>
        <v/>
      </c>
      <c r="F81" s="54" t="str">
        <f t="shared" ca="1" si="34"/>
        <v/>
      </c>
      <c r="G81" s="54" t="str">
        <f t="shared" ca="1" si="34"/>
        <v/>
      </c>
      <c r="H81" s="54" t="str">
        <f t="shared" ca="1" si="34"/>
        <v/>
      </c>
      <c r="I81" s="57">
        <f t="shared" ca="1" si="34"/>
        <v>0</v>
      </c>
      <c r="J81" s="59" t="str">
        <f t="shared" ca="1" si="32"/>
        <v/>
      </c>
      <c r="K81" s="54" t="str">
        <f t="shared" ca="1" si="34"/>
        <v/>
      </c>
    </row>
    <row r="82" spans="1:11">
      <c r="B82" s="58" t="s">
        <v>1140</v>
      </c>
    </row>
    <row r="83" spans="1:11">
      <c r="A83">
        <f t="shared" ref="A83" si="35">A70+1</f>
        <v>12</v>
      </c>
      <c r="B83" t="str">
        <f t="shared" ref="B83" si="36">"Feuille"&amp;A83</f>
        <v>Feuille12</v>
      </c>
      <c r="D83">
        <f t="shared" ref="D83:D94" si="37">D82+1</f>
        <v>1</v>
      </c>
      <c r="E83" s="55" t="str">
        <f t="shared" ref="E83:K137" ca="1" si="38">INDEX(INDIRECT($B83&amp;"!" &amp;$B$1),$D83,1+COLUMN(E83)-COLUMN($E83))</f>
        <v>OBAGB024 EVS00 371</v>
      </c>
      <c r="F83" s="54" t="str">
        <f t="shared" ca="1" si="38"/>
        <v>OBAGB024</v>
      </c>
      <c r="G83" s="54" t="str">
        <f t="shared" ca="1" si="38"/>
        <v>EVS00</v>
      </c>
      <c r="H83" s="54" t="str">
        <f t="shared" ca="1" si="38"/>
        <v>371</v>
      </c>
      <c r="I83" s="57">
        <f t="shared" ca="1" si="38"/>
        <v>8050846011403</v>
      </c>
      <c r="J83" s="59" t="str">
        <f t="shared" ref="J83:J94" ca="1" si="39">IF(E83="","",$B$2)</f>
        <v>fall 2018 .continuativo carry over</v>
      </c>
      <c r="K83" s="54" t="str">
        <f t="shared" ca="1" si="38"/>
        <v>10</v>
      </c>
    </row>
    <row r="84" spans="1:11">
      <c r="B84" t="str">
        <f t="shared" ref="B84:B94" si="40">B83</f>
        <v>Feuille12</v>
      </c>
      <c r="D84">
        <f t="shared" si="37"/>
        <v>2</v>
      </c>
      <c r="E84" s="55" t="str">
        <f t="shared" ca="1" si="34"/>
        <v>OBAGB024 EVS00 055</v>
      </c>
      <c r="F84" s="54" t="str">
        <f t="shared" ca="1" si="38"/>
        <v>OBAGB024</v>
      </c>
      <c r="G84" s="54" t="str">
        <f t="shared" ca="1" si="38"/>
        <v>EVS00</v>
      </c>
      <c r="H84" s="54" t="str">
        <f t="shared" ca="1" si="38"/>
        <v>055</v>
      </c>
      <c r="I84" s="57">
        <f t="shared" ca="1" si="38"/>
        <v>8050846006270</v>
      </c>
      <c r="J84" s="59" t="str">
        <f t="shared" ca="1" si="39"/>
        <v>fall 2018 .continuativo carry over</v>
      </c>
      <c r="K84" s="54" t="str">
        <f t="shared" ca="1" si="38"/>
        <v>10</v>
      </c>
    </row>
    <row r="85" spans="1:11">
      <c r="B85" t="str">
        <f t="shared" si="40"/>
        <v>Feuille12</v>
      </c>
      <c r="D85">
        <f t="shared" si="37"/>
        <v>3</v>
      </c>
      <c r="E85" s="55" t="str">
        <f t="shared" ca="1" si="34"/>
        <v>OBAGB024 EVS00 017</v>
      </c>
      <c r="F85" s="54" t="str">
        <f t="shared" ca="1" si="38"/>
        <v>OBAGB024</v>
      </c>
      <c r="G85" s="54" t="str">
        <f t="shared" ca="1" si="38"/>
        <v>EVS00</v>
      </c>
      <c r="H85" s="54" t="str">
        <f t="shared" ca="1" si="38"/>
        <v>017</v>
      </c>
      <c r="I85" s="57">
        <f t="shared" ca="1" si="38"/>
        <v>8050846016996</v>
      </c>
      <c r="J85" s="59" t="str">
        <f t="shared" ca="1" si="39"/>
        <v>fall 2018 .continuativo carry over</v>
      </c>
      <c r="K85" s="54" t="str">
        <f t="shared" ca="1" si="38"/>
        <v>10</v>
      </c>
    </row>
    <row r="86" spans="1:11">
      <c r="B86" t="str">
        <f t="shared" si="40"/>
        <v>Feuille12</v>
      </c>
      <c r="D86">
        <f t="shared" si="37"/>
        <v>4</v>
      </c>
      <c r="E86" s="55" t="str">
        <f t="shared" ca="1" si="34"/>
        <v/>
      </c>
      <c r="F86" s="54" t="str">
        <f t="shared" ca="1" si="34"/>
        <v/>
      </c>
      <c r="G86" s="54" t="str">
        <f t="shared" ca="1" si="34"/>
        <v/>
      </c>
      <c r="H86" s="54" t="str">
        <f t="shared" ca="1" si="34"/>
        <v xml:space="preserve"> </v>
      </c>
      <c r="I86" s="57">
        <f t="shared" ca="1" si="34"/>
        <v>0</v>
      </c>
      <c r="J86" s="59" t="str">
        <f t="shared" ca="1" si="39"/>
        <v/>
      </c>
      <c r="K86" s="54" t="str">
        <f t="shared" ca="1" si="34"/>
        <v/>
      </c>
    </row>
    <row r="87" spans="1:11">
      <c r="B87" t="str">
        <f t="shared" si="40"/>
        <v>Feuille12</v>
      </c>
      <c r="D87">
        <f t="shared" si="37"/>
        <v>5</v>
      </c>
      <c r="E87" s="55" t="str">
        <f t="shared" ca="1" si="34"/>
        <v/>
      </c>
      <c r="F87" s="54" t="str">
        <f t="shared" ca="1" si="34"/>
        <v/>
      </c>
      <c r="G87" s="54" t="str">
        <f t="shared" ca="1" si="34"/>
        <v/>
      </c>
      <c r="H87" s="54" t="str">
        <f t="shared" ca="1" si="34"/>
        <v/>
      </c>
      <c r="I87" s="57">
        <f t="shared" ca="1" si="34"/>
        <v>0</v>
      </c>
      <c r="J87" s="59" t="str">
        <f t="shared" ca="1" si="39"/>
        <v/>
      </c>
      <c r="K87" s="54" t="str">
        <f t="shared" ca="1" si="34"/>
        <v/>
      </c>
    </row>
    <row r="88" spans="1:11">
      <c r="B88" t="str">
        <f t="shared" si="40"/>
        <v>Feuille12</v>
      </c>
      <c r="D88">
        <f t="shared" si="37"/>
        <v>6</v>
      </c>
      <c r="E88" s="55" t="str">
        <f t="shared" ca="1" si="34"/>
        <v/>
      </c>
      <c r="F88" s="54" t="str">
        <f t="shared" ca="1" si="34"/>
        <v/>
      </c>
      <c r="G88" s="54" t="str">
        <f t="shared" ca="1" si="34"/>
        <v/>
      </c>
      <c r="H88" s="54" t="str">
        <f t="shared" ca="1" si="34"/>
        <v/>
      </c>
      <c r="I88" s="57">
        <f t="shared" ca="1" si="34"/>
        <v>0</v>
      </c>
      <c r="J88" s="59" t="str">
        <f t="shared" ca="1" si="39"/>
        <v/>
      </c>
      <c r="K88" s="54" t="str">
        <f t="shared" ca="1" si="34"/>
        <v/>
      </c>
    </row>
    <row r="89" spans="1:11">
      <c r="B89" t="str">
        <f t="shared" si="40"/>
        <v>Feuille12</v>
      </c>
      <c r="D89">
        <f t="shared" si="37"/>
        <v>7</v>
      </c>
      <c r="E89" s="55" t="str">
        <f t="shared" ca="1" si="34"/>
        <v/>
      </c>
      <c r="F89" s="54" t="str">
        <f t="shared" ca="1" si="34"/>
        <v/>
      </c>
      <c r="G89" s="54" t="str">
        <f t="shared" ca="1" si="34"/>
        <v/>
      </c>
      <c r="H89" s="54" t="str">
        <f t="shared" ca="1" si="34"/>
        <v/>
      </c>
      <c r="I89" s="57">
        <f t="shared" ca="1" si="34"/>
        <v>0</v>
      </c>
      <c r="J89" s="59" t="str">
        <f t="shared" ca="1" si="39"/>
        <v/>
      </c>
      <c r="K89" s="54" t="str">
        <f t="shared" ca="1" si="34"/>
        <v/>
      </c>
    </row>
    <row r="90" spans="1:11">
      <c r="B90" t="str">
        <f t="shared" si="40"/>
        <v>Feuille12</v>
      </c>
      <c r="D90">
        <f t="shared" si="37"/>
        <v>8</v>
      </c>
      <c r="E90" s="55" t="str">
        <f t="shared" ca="1" si="34"/>
        <v/>
      </c>
      <c r="F90" s="54" t="str">
        <f t="shared" ca="1" si="34"/>
        <v/>
      </c>
      <c r="G90" s="54" t="str">
        <f t="shared" ca="1" si="34"/>
        <v/>
      </c>
      <c r="H90" s="54" t="str">
        <f t="shared" ca="1" si="34"/>
        <v/>
      </c>
      <c r="I90" s="57">
        <f t="shared" ca="1" si="34"/>
        <v>0</v>
      </c>
      <c r="J90" s="59" t="str">
        <f t="shared" ca="1" si="39"/>
        <v/>
      </c>
      <c r="K90" s="54" t="str">
        <f t="shared" ca="1" si="34"/>
        <v/>
      </c>
    </row>
    <row r="91" spans="1:11">
      <c r="B91" t="str">
        <f t="shared" si="40"/>
        <v>Feuille12</v>
      </c>
      <c r="D91">
        <f t="shared" si="37"/>
        <v>9</v>
      </c>
      <c r="E91" s="55" t="str">
        <f t="shared" ca="1" si="34"/>
        <v/>
      </c>
      <c r="F91" s="54" t="str">
        <f t="shared" ca="1" si="34"/>
        <v/>
      </c>
      <c r="G91" s="54" t="str">
        <f t="shared" ca="1" si="34"/>
        <v/>
      </c>
      <c r="H91" s="54" t="str">
        <f t="shared" ca="1" si="34"/>
        <v/>
      </c>
      <c r="I91" s="57">
        <f t="shared" ca="1" si="34"/>
        <v>0</v>
      </c>
      <c r="J91" s="59" t="str">
        <f t="shared" ca="1" si="39"/>
        <v/>
      </c>
      <c r="K91" s="54" t="str">
        <f t="shared" ca="1" si="34"/>
        <v/>
      </c>
    </row>
    <row r="92" spans="1:11">
      <c r="B92" t="str">
        <f t="shared" si="40"/>
        <v>Feuille12</v>
      </c>
      <c r="D92">
        <f t="shared" si="37"/>
        <v>10</v>
      </c>
      <c r="E92" s="55" t="str">
        <f t="shared" ca="1" si="34"/>
        <v/>
      </c>
      <c r="F92" s="54" t="str">
        <f t="shared" ca="1" si="34"/>
        <v/>
      </c>
      <c r="G92" s="54" t="str">
        <f t="shared" ca="1" si="34"/>
        <v/>
      </c>
      <c r="H92" s="54" t="str">
        <f t="shared" ca="1" si="34"/>
        <v/>
      </c>
      <c r="I92" s="57">
        <f t="shared" ca="1" si="34"/>
        <v>0</v>
      </c>
      <c r="J92" s="59" t="str">
        <f t="shared" ca="1" si="39"/>
        <v/>
      </c>
      <c r="K92" s="54" t="str">
        <f t="shared" ca="1" si="34"/>
        <v/>
      </c>
    </row>
    <row r="93" spans="1:11">
      <c r="B93" t="str">
        <f t="shared" si="40"/>
        <v>Feuille12</v>
      </c>
      <c r="D93">
        <f t="shared" si="37"/>
        <v>11</v>
      </c>
      <c r="E93" s="55" t="str">
        <f t="shared" ca="1" si="34"/>
        <v/>
      </c>
      <c r="F93" s="54" t="str">
        <f t="shared" ca="1" si="34"/>
        <v/>
      </c>
      <c r="G93" s="54" t="str">
        <f t="shared" ca="1" si="34"/>
        <v/>
      </c>
      <c r="H93" s="54" t="str">
        <f t="shared" ca="1" si="34"/>
        <v/>
      </c>
      <c r="I93" s="57">
        <f t="shared" ca="1" si="34"/>
        <v>0</v>
      </c>
      <c r="J93" s="59" t="str">
        <f t="shared" ca="1" si="39"/>
        <v/>
      </c>
      <c r="K93" s="54" t="str">
        <f t="shared" ca="1" si="34"/>
        <v/>
      </c>
    </row>
    <row r="94" spans="1:11">
      <c r="B94" t="str">
        <f t="shared" si="40"/>
        <v>Feuille12</v>
      </c>
      <c r="D94">
        <f t="shared" si="37"/>
        <v>12</v>
      </c>
      <c r="E94" s="55" t="str">
        <f t="shared" ca="1" si="34"/>
        <v/>
      </c>
      <c r="F94" s="54" t="str">
        <f t="shared" ca="1" si="34"/>
        <v/>
      </c>
      <c r="G94" s="54" t="str">
        <f t="shared" ca="1" si="34"/>
        <v/>
      </c>
      <c r="H94" s="54" t="str">
        <f t="shared" ca="1" si="34"/>
        <v/>
      </c>
      <c r="I94" s="57">
        <f t="shared" ca="1" si="34"/>
        <v>0</v>
      </c>
      <c r="J94" s="59" t="str">
        <f t="shared" ca="1" si="39"/>
        <v/>
      </c>
      <c r="K94" s="54" t="str">
        <f t="shared" ca="1" si="34"/>
        <v/>
      </c>
    </row>
    <row r="95" spans="1:11">
      <c r="B95" s="58" t="s">
        <v>1140</v>
      </c>
    </row>
    <row r="96" spans="1:11">
      <c r="A96">
        <f t="shared" ref="A96" si="41">A83+1</f>
        <v>13</v>
      </c>
      <c r="B96" t="str">
        <f t="shared" ref="B96" si="42">"Feuille"&amp;A96</f>
        <v>Feuille13</v>
      </c>
      <c r="D96">
        <f t="shared" ref="D96:D107" si="43">D95+1</f>
        <v>1</v>
      </c>
      <c r="E96" s="55" t="str">
        <f t="shared" ref="E96" ca="1" si="44">INDEX(INDIRECT($B96&amp;"!" &amp;$B$1),$D96,1+COLUMN(E96)-COLUMN($E96))</f>
        <v>OBAGB012 EVS03 371</v>
      </c>
      <c r="F96" s="54" t="str">
        <f t="shared" ca="1" si="38"/>
        <v>OBAGB012</v>
      </c>
      <c r="G96" s="54" t="str">
        <f t="shared" ca="1" si="38"/>
        <v>EVS03</v>
      </c>
      <c r="H96" s="54" t="str">
        <f t="shared" ca="1" si="38"/>
        <v>371</v>
      </c>
      <c r="I96" s="57">
        <f t="shared" ca="1" si="38"/>
        <v>8050846016613</v>
      </c>
      <c r="J96" s="59" t="str">
        <f t="shared" ref="J96:J107" ca="1" si="45">IF(E96="","",$B$2)</f>
        <v>fall 2018 .continuativo carry over</v>
      </c>
      <c r="K96" s="54" t="str">
        <f t="shared" ca="1" si="38"/>
        <v>11</v>
      </c>
    </row>
    <row r="97" spans="1:11">
      <c r="B97" t="str">
        <f t="shared" ref="B97:B107" si="46">B96</f>
        <v>Feuille13</v>
      </c>
      <c r="D97">
        <f t="shared" si="43"/>
        <v>2</v>
      </c>
      <c r="E97" s="55" t="str">
        <f t="shared" ca="1" si="34"/>
        <v>OBAGB012 EVS03 078</v>
      </c>
      <c r="F97" s="54" t="str">
        <f t="shared" ca="1" si="38"/>
        <v>OBAGB012</v>
      </c>
      <c r="G97" s="54" t="str">
        <f t="shared" ca="1" si="38"/>
        <v>EVS03</v>
      </c>
      <c r="H97" s="54" t="str">
        <f t="shared" ca="1" si="38"/>
        <v>078</v>
      </c>
      <c r="I97" s="57">
        <f t="shared" ca="1" si="38"/>
        <v>8050846016453</v>
      </c>
      <c r="J97" s="59" t="str">
        <f t="shared" ca="1" si="45"/>
        <v>fall 2018 .continuativo carry over</v>
      </c>
      <c r="K97" s="54" t="str">
        <f t="shared" ca="1" si="38"/>
        <v>11</v>
      </c>
    </row>
    <row r="98" spans="1:11">
      <c r="B98" t="str">
        <f t="shared" si="46"/>
        <v>Feuille13</v>
      </c>
      <c r="D98">
        <f t="shared" si="43"/>
        <v>3</v>
      </c>
      <c r="E98" s="55" t="str">
        <f t="shared" ca="1" si="34"/>
        <v>OBAGB012 EVS03 017</v>
      </c>
      <c r="F98" s="54" t="str">
        <f t="shared" ca="1" si="38"/>
        <v>OBAGB012</v>
      </c>
      <c r="G98" s="54" t="str">
        <f t="shared" ca="1" si="38"/>
        <v>EVS03</v>
      </c>
      <c r="H98" s="54" t="str">
        <f t="shared" ca="1" si="38"/>
        <v>017</v>
      </c>
      <c r="I98" s="57">
        <f t="shared" ca="1" si="38"/>
        <v>8056098539375</v>
      </c>
      <c r="J98" s="59" t="str">
        <f t="shared" ca="1" si="45"/>
        <v>fall 2018 .continuativo carry over</v>
      </c>
      <c r="K98" s="54" t="str">
        <f t="shared" ca="1" si="38"/>
        <v>11</v>
      </c>
    </row>
    <row r="99" spans="1:11">
      <c r="B99" t="str">
        <f t="shared" si="46"/>
        <v>Feuille13</v>
      </c>
      <c r="D99">
        <f t="shared" si="43"/>
        <v>4</v>
      </c>
      <c r="E99" s="55" t="str">
        <f t="shared" ca="1" si="34"/>
        <v>OBAGB012 EVS03 055</v>
      </c>
      <c r="F99" s="54" t="str">
        <f t="shared" ca="1" si="34"/>
        <v>OBAGB012</v>
      </c>
      <c r="G99" s="54" t="str">
        <f t="shared" ca="1" si="34"/>
        <v>EVS03</v>
      </c>
      <c r="H99" s="54" t="str">
        <f t="shared" ca="1" si="34"/>
        <v>055</v>
      </c>
      <c r="I99" s="57">
        <f t="shared" ca="1" si="34"/>
        <v>8050846016576</v>
      </c>
      <c r="J99" s="59" t="str">
        <f t="shared" ca="1" si="45"/>
        <v>fall 2018 .continuativo carry over</v>
      </c>
      <c r="K99" s="54" t="str">
        <f t="shared" ca="1" si="34"/>
        <v>11</v>
      </c>
    </row>
    <row r="100" spans="1:11">
      <c r="B100" t="str">
        <f t="shared" si="46"/>
        <v>Feuille13</v>
      </c>
      <c r="D100">
        <f t="shared" si="43"/>
        <v>5</v>
      </c>
      <c r="E100" s="55" t="str">
        <f t="shared" ca="1" si="34"/>
        <v/>
      </c>
      <c r="F100" s="54" t="str">
        <f t="shared" ca="1" si="34"/>
        <v/>
      </c>
      <c r="G100" s="54" t="str">
        <f t="shared" ca="1" si="34"/>
        <v/>
      </c>
      <c r="H100" s="54" t="str">
        <f t="shared" ca="1" si="34"/>
        <v xml:space="preserve">  </v>
      </c>
      <c r="I100" s="57">
        <f t="shared" ca="1" si="34"/>
        <v>0</v>
      </c>
      <c r="J100" s="59" t="str">
        <f t="shared" ca="1" si="45"/>
        <v/>
      </c>
      <c r="K100" s="54" t="str">
        <f t="shared" ca="1" si="34"/>
        <v/>
      </c>
    </row>
    <row r="101" spans="1:11">
      <c r="B101" t="str">
        <f t="shared" si="46"/>
        <v>Feuille13</v>
      </c>
      <c r="D101">
        <f t="shared" si="43"/>
        <v>6</v>
      </c>
      <c r="E101" s="55" t="str">
        <f t="shared" ca="1" si="34"/>
        <v/>
      </c>
      <c r="F101" s="54" t="str">
        <f t="shared" ca="1" si="34"/>
        <v/>
      </c>
      <c r="G101" s="54" t="str">
        <f t="shared" ca="1" si="34"/>
        <v/>
      </c>
      <c r="H101" s="54" t="str">
        <f t="shared" ca="1" si="34"/>
        <v/>
      </c>
      <c r="I101" s="57">
        <f t="shared" ca="1" si="34"/>
        <v>0</v>
      </c>
      <c r="J101" s="59" t="str">
        <f t="shared" ca="1" si="45"/>
        <v/>
      </c>
      <c r="K101" s="54" t="str">
        <f t="shared" ca="1" si="34"/>
        <v/>
      </c>
    </row>
    <row r="102" spans="1:11">
      <c r="B102" t="str">
        <f t="shared" si="46"/>
        <v>Feuille13</v>
      </c>
      <c r="D102">
        <f t="shared" si="43"/>
        <v>7</v>
      </c>
      <c r="E102" s="55" t="str">
        <f t="shared" ca="1" si="34"/>
        <v/>
      </c>
      <c r="F102" s="54" t="str">
        <f t="shared" ca="1" si="34"/>
        <v/>
      </c>
      <c r="G102" s="54" t="str">
        <f t="shared" ca="1" si="34"/>
        <v/>
      </c>
      <c r="H102" s="54" t="str">
        <f t="shared" ca="1" si="34"/>
        <v/>
      </c>
      <c r="I102" s="57">
        <f t="shared" ca="1" si="34"/>
        <v>0</v>
      </c>
      <c r="J102" s="59" t="str">
        <f t="shared" ca="1" si="45"/>
        <v/>
      </c>
      <c r="K102" s="54" t="str">
        <f t="shared" ca="1" si="34"/>
        <v/>
      </c>
    </row>
    <row r="103" spans="1:11">
      <c r="B103" t="str">
        <f t="shared" si="46"/>
        <v>Feuille13</v>
      </c>
      <c r="D103">
        <f t="shared" si="43"/>
        <v>8</v>
      </c>
      <c r="E103" s="55" t="str">
        <f t="shared" ca="1" si="34"/>
        <v/>
      </c>
      <c r="F103" s="54" t="str">
        <f t="shared" ca="1" si="34"/>
        <v/>
      </c>
      <c r="G103" s="54" t="str">
        <f t="shared" ca="1" si="34"/>
        <v/>
      </c>
      <c r="H103" s="54" t="str">
        <f t="shared" ca="1" si="34"/>
        <v/>
      </c>
      <c r="I103" s="57">
        <f t="shared" ca="1" si="34"/>
        <v>0</v>
      </c>
      <c r="J103" s="59" t="str">
        <f t="shared" ca="1" si="45"/>
        <v/>
      </c>
      <c r="K103" s="54" t="str">
        <f t="shared" ca="1" si="34"/>
        <v/>
      </c>
    </row>
    <row r="104" spans="1:11">
      <c r="B104" t="str">
        <f t="shared" si="46"/>
        <v>Feuille13</v>
      </c>
      <c r="D104">
        <f t="shared" si="43"/>
        <v>9</v>
      </c>
      <c r="E104" s="55" t="str">
        <f t="shared" ca="1" si="34"/>
        <v/>
      </c>
      <c r="F104" s="54" t="str">
        <f t="shared" ca="1" si="34"/>
        <v/>
      </c>
      <c r="G104" s="54" t="str">
        <f t="shared" ca="1" si="34"/>
        <v/>
      </c>
      <c r="H104" s="54" t="str">
        <f t="shared" ca="1" si="34"/>
        <v/>
      </c>
      <c r="I104" s="57">
        <f t="shared" ca="1" si="34"/>
        <v>0</v>
      </c>
      <c r="J104" s="59" t="str">
        <f t="shared" ca="1" si="45"/>
        <v/>
      </c>
      <c r="K104" s="54" t="str">
        <f t="shared" ca="1" si="34"/>
        <v/>
      </c>
    </row>
    <row r="105" spans="1:11">
      <c r="B105" t="str">
        <f t="shared" si="46"/>
        <v>Feuille13</v>
      </c>
      <c r="D105">
        <f t="shared" si="43"/>
        <v>10</v>
      </c>
      <c r="E105" s="55" t="str">
        <f t="shared" ca="1" si="34"/>
        <v/>
      </c>
      <c r="F105" s="54" t="str">
        <f t="shared" ca="1" si="34"/>
        <v/>
      </c>
      <c r="G105" s="54" t="str">
        <f t="shared" ca="1" si="34"/>
        <v/>
      </c>
      <c r="H105" s="54" t="str">
        <f t="shared" ca="1" si="34"/>
        <v/>
      </c>
      <c r="I105" s="57">
        <f t="shared" ca="1" si="34"/>
        <v>0</v>
      </c>
      <c r="J105" s="59" t="str">
        <f t="shared" ca="1" si="45"/>
        <v/>
      </c>
      <c r="K105" s="54" t="str">
        <f t="shared" ca="1" si="34"/>
        <v/>
      </c>
    </row>
    <row r="106" spans="1:11">
      <c r="B106" t="str">
        <f t="shared" si="46"/>
        <v>Feuille13</v>
      </c>
      <c r="D106">
        <f t="shared" si="43"/>
        <v>11</v>
      </c>
      <c r="E106" s="55" t="str">
        <f t="shared" ca="1" si="34"/>
        <v/>
      </c>
      <c r="F106" s="54" t="str">
        <f t="shared" ca="1" si="34"/>
        <v/>
      </c>
      <c r="G106" s="54" t="str">
        <f t="shared" ca="1" si="34"/>
        <v/>
      </c>
      <c r="H106" s="54" t="str">
        <f t="shared" ca="1" si="34"/>
        <v/>
      </c>
      <c r="I106" s="57">
        <f t="shared" ca="1" si="34"/>
        <v>0</v>
      </c>
      <c r="J106" s="59" t="str">
        <f t="shared" ca="1" si="45"/>
        <v/>
      </c>
      <c r="K106" s="54" t="str">
        <f t="shared" ca="1" si="34"/>
        <v/>
      </c>
    </row>
    <row r="107" spans="1:11">
      <c r="B107" t="str">
        <f t="shared" si="46"/>
        <v>Feuille13</v>
      </c>
      <c r="D107">
        <f t="shared" si="43"/>
        <v>12</v>
      </c>
      <c r="E107" s="55" t="str">
        <f t="shared" ca="1" si="34"/>
        <v/>
      </c>
      <c r="F107" s="54" t="str">
        <f t="shared" ca="1" si="34"/>
        <v/>
      </c>
      <c r="G107" s="54" t="str">
        <f t="shared" ca="1" si="34"/>
        <v/>
      </c>
      <c r="H107" s="54" t="str">
        <f t="shared" ca="1" si="34"/>
        <v/>
      </c>
      <c r="I107" s="57">
        <f t="shared" ca="1" si="34"/>
        <v>0</v>
      </c>
      <c r="J107" s="59" t="str">
        <f t="shared" ca="1" si="45"/>
        <v/>
      </c>
      <c r="K107" s="54" t="str">
        <f t="shared" ca="1" si="34"/>
        <v/>
      </c>
    </row>
    <row r="108" spans="1:11">
      <c r="B108" s="58" t="s">
        <v>1140</v>
      </c>
    </row>
    <row r="109" spans="1:11">
      <c r="A109">
        <f t="shared" ref="A109" si="47">A96+1</f>
        <v>14</v>
      </c>
      <c r="B109" t="str">
        <f t="shared" ref="B109" si="48">"Feuille"&amp;A109</f>
        <v>Feuille14</v>
      </c>
      <c r="D109">
        <f t="shared" ref="D109:D120" si="49">D108+1</f>
        <v>1</v>
      </c>
      <c r="E109" s="55" t="str">
        <f t="shared" ref="E109" ca="1" si="50">INDEX(INDIRECT($B109&amp;"!" &amp;$B$1),$D109,1+COLUMN(E109)-COLUMN($E109))</f>
        <v>OBAGB018 EVS03 371</v>
      </c>
      <c r="F109" s="54" t="str">
        <f t="shared" ca="1" si="38"/>
        <v>OBAGB018</v>
      </c>
      <c r="G109" s="54" t="str">
        <f t="shared" ca="1" si="38"/>
        <v>EVS03</v>
      </c>
      <c r="H109" s="54" t="str">
        <f t="shared" ca="1" si="38"/>
        <v>371</v>
      </c>
      <c r="I109" s="57">
        <f t="shared" ca="1" si="38"/>
        <v>8050846006461</v>
      </c>
      <c r="J109" s="59" t="str">
        <f t="shared" ref="J109:J120" ca="1" si="51">IF(E109="","",$B$2)</f>
        <v>fall 2018 .continuativo carry over</v>
      </c>
      <c r="K109" s="54" t="str">
        <f t="shared" ca="1" si="38"/>
        <v>12</v>
      </c>
    </row>
    <row r="110" spans="1:11">
      <c r="B110" t="str">
        <f t="shared" ref="B110:B120" si="52">B109</f>
        <v>Feuille14</v>
      </c>
      <c r="D110">
        <f t="shared" si="49"/>
        <v>2</v>
      </c>
      <c r="E110" s="55" t="str">
        <f t="shared" ca="1" si="34"/>
        <v>OBAGB018 EVS03 078</v>
      </c>
      <c r="F110" s="54" t="str">
        <f t="shared" ca="1" si="38"/>
        <v>OBAGB018</v>
      </c>
      <c r="G110" s="54" t="str">
        <f t="shared" ca="1" si="38"/>
        <v>EVS03</v>
      </c>
      <c r="H110" s="54" t="str">
        <f t="shared" ca="1" si="38"/>
        <v>078</v>
      </c>
      <c r="I110" s="57">
        <f t="shared" ca="1" si="38"/>
        <v>8050846016415</v>
      </c>
      <c r="J110" s="59" t="str">
        <f t="shared" ca="1" si="51"/>
        <v>fall 2018 .continuativo carry over</v>
      </c>
      <c r="K110" s="54" t="str">
        <f t="shared" ca="1" si="38"/>
        <v>12</v>
      </c>
    </row>
    <row r="111" spans="1:11">
      <c r="B111" t="str">
        <f t="shared" si="52"/>
        <v>Feuille14</v>
      </c>
      <c r="D111">
        <f t="shared" si="49"/>
        <v>3</v>
      </c>
      <c r="E111" s="55" t="str">
        <f t="shared" ca="1" si="34"/>
        <v>OBAGB018 EVS03 017</v>
      </c>
      <c r="F111" s="54" t="str">
        <f t="shared" ca="1" si="38"/>
        <v>OBAGB018</v>
      </c>
      <c r="G111" s="54" t="str">
        <f t="shared" ca="1" si="38"/>
        <v>EVS03</v>
      </c>
      <c r="H111" s="54" t="str">
        <f t="shared" ca="1" si="38"/>
        <v>017</v>
      </c>
      <c r="I111" s="57">
        <f t="shared" ca="1" si="38"/>
        <v>8050846006478</v>
      </c>
      <c r="J111" s="59" t="str">
        <f t="shared" ca="1" si="51"/>
        <v>fall 2018 .continuativo carry over</v>
      </c>
      <c r="K111" s="54" t="str">
        <f t="shared" ca="1" si="38"/>
        <v>12</v>
      </c>
    </row>
    <row r="112" spans="1:11">
      <c r="B112" t="str">
        <f t="shared" si="52"/>
        <v>Feuille14</v>
      </c>
      <c r="D112">
        <f t="shared" si="49"/>
        <v>4</v>
      </c>
      <c r="E112" s="55" t="str">
        <f t="shared" ca="1" si="34"/>
        <v>OBAGB018 EVS03 055</v>
      </c>
      <c r="F112" s="54" t="str">
        <f t="shared" ca="1" si="34"/>
        <v>OBAGB018</v>
      </c>
      <c r="G112" s="54" t="str">
        <f t="shared" ca="1" si="34"/>
        <v>EVS03</v>
      </c>
      <c r="H112" s="54" t="str">
        <f t="shared" ca="1" si="34"/>
        <v>055</v>
      </c>
      <c r="I112" s="57">
        <f t="shared" ca="1" si="34"/>
        <v>8056098539450</v>
      </c>
      <c r="J112" s="59" t="str">
        <f t="shared" ca="1" si="51"/>
        <v>fall 2018 .continuativo carry over</v>
      </c>
      <c r="K112" s="54" t="str">
        <f t="shared" ca="1" si="34"/>
        <v>12</v>
      </c>
    </row>
    <row r="113" spans="1:11">
      <c r="B113" t="str">
        <f t="shared" si="52"/>
        <v>Feuille14</v>
      </c>
      <c r="D113">
        <f t="shared" si="49"/>
        <v>5</v>
      </c>
      <c r="E113" s="55" t="str">
        <f t="shared" ca="1" si="34"/>
        <v/>
      </c>
      <c r="F113" s="54" t="str">
        <f t="shared" ca="1" si="34"/>
        <v/>
      </c>
      <c r="G113" s="54" t="str">
        <f t="shared" ca="1" si="34"/>
        <v/>
      </c>
      <c r="H113" s="54" t="str">
        <f t="shared" ca="1" si="34"/>
        <v/>
      </c>
      <c r="I113" s="57">
        <f t="shared" ca="1" si="34"/>
        <v>0</v>
      </c>
      <c r="J113" s="59" t="str">
        <f t="shared" ca="1" si="51"/>
        <v/>
      </c>
      <c r="K113" s="54" t="str">
        <f t="shared" ca="1" si="34"/>
        <v/>
      </c>
    </row>
    <row r="114" spans="1:11">
      <c r="B114" t="str">
        <f t="shared" si="52"/>
        <v>Feuille14</v>
      </c>
      <c r="D114">
        <f t="shared" si="49"/>
        <v>6</v>
      </c>
      <c r="E114" s="55" t="str">
        <f t="shared" ca="1" si="34"/>
        <v/>
      </c>
      <c r="F114" s="54" t="str">
        <f t="shared" ca="1" si="34"/>
        <v/>
      </c>
      <c r="G114" s="54" t="str">
        <f t="shared" ca="1" si="34"/>
        <v/>
      </c>
      <c r="H114" s="54" t="str">
        <f t="shared" ca="1" si="34"/>
        <v/>
      </c>
      <c r="I114" s="57">
        <f t="shared" ca="1" si="34"/>
        <v>0</v>
      </c>
      <c r="J114" s="59" t="str">
        <f t="shared" ca="1" si="51"/>
        <v/>
      </c>
      <c r="K114" s="54" t="str">
        <f t="shared" ca="1" si="34"/>
        <v/>
      </c>
    </row>
    <row r="115" spans="1:11">
      <c r="B115" t="str">
        <f t="shared" si="52"/>
        <v>Feuille14</v>
      </c>
      <c r="D115">
        <f t="shared" si="49"/>
        <v>7</v>
      </c>
      <c r="E115" s="55" t="str">
        <f t="shared" ca="1" si="34"/>
        <v/>
      </c>
      <c r="F115" s="54" t="str">
        <f t="shared" ca="1" si="34"/>
        <v/>
      </c>
      <c r="G115" s="54" t="str">
        <f t="shared" ca="1" si="34"/>
        <v/>
      </c>
      <c r="H115" s="54" t="str">
        <f t="shared" ca="1" si="34"/>
        <v/>
      </c>
      <c r="I115" s="57">
        <f t="shared" ca="1" si="34"/>
        <v>0</v>
      </c>
      <c r="J115" s="59" t="str">
        <f t="shared" ca="1" si="51"/>
        <v/>
      </c>
      <c r="K115" s="54" t="str">
        <f t="shared" ca="1" si="34"/>
        <v/>
      </c>
    </row>
    <row r="116" spans="1:11">
      <c r="B116" t="str">
        <f t="shared" si="52"/>
        <v>Feuille14</v>
      </c>
      <c r="D116">
        <f t="shared" si="49"/>
        <v>8</v>
      </c>
      <c r="E116" s="55" t="str">
        <f t="shared" ca="1" si="34"/>
        <v/>
      </c>
      <c r="F116" s="54" t="str">
        <f t="shared" ca="1" si="34"/>
        <v/>
      </c>
      <c r="G116" s="54" t="str">
        <f t="shared" ca="1" si="34"/>
        <v/>
      </c>
      <c r="H116" s="54" t="str">
        <f t="shared" ca="1" si="34"/>
        <v/>
      </c>
      <c r="I116" s="57">
        <f t="shared" ca="1" si="34"/>
        <v>0</v>
      </c>
      <c r="J116" s="59" t="str">
        <f t="shared" ca="1" si="51"/>
        <v/>
      </c>
      <c r="K116" s="54" t="str">
        <f t="shared" ca="1" si="34"/>
        <v/>
      </c>
    </row>
    <row r="117" spans="1:11">
      <c r="B117" t="str">
        <f t="shared" si="52"/>
        <v>Feuille14</v>
      </c>
      <c r="D117">
        <f t="shared" si="49"/>
        <v>9</v>
      </c>
      <c r="E117" s="55" t="str">
        <f t="shared" ca="1" si="34"/>
        <v/>
      </c>
      <c r="F117" s="54" t="str">
        <f t="shared" ca="1" si="34"/>
        <v/>
      </c>
      <c r="G117" s="54" t="str">
        <f t="shared" ca="1" si="34"/>
        <v/>
      </c>
      <c r="H117" s="54" t="str">
        <f t="shared" ca="1" si="34"/>
        <v/>
      </c>
      <c r="I117" s="57">
        <f t="shared" ca="1" si="34"/>
        <v>0</v>
      </c>
      <c r="J117" s="59" t="str">
        <f t="shared" ca="1" si="51"/>
        <v/>
      </c>
      <c r="K117" s="54" t="str">
        <f t="shared" ca="1" si="34"/>
        <v/>
      </c>
    </row>
    <row r="118" spans="1:11">
      <c r="B118" t="str">
        <f t="shared" si="52"/>
        <v>Feuille14</v>
      </c>
      <c r="D118">
        <f t="shared" si="49"/>
        <v>10</v>
      </c>
      <c r="E118" s="55" t="str">
        <f t="shared" ca="1" si="34"/>
        <v/>
      </c>
      <c r="F118" s="54" t="str">
        <f t="shared" ca="1" si="34"/>
        <v/>
      </c>
      <c r="G118" s="54" t="str">
        <f t="shared" ca="1" si="34"/>
        <v/>
      </c>
      <c r="H118" s="54" t="str">
        <f t="shared" ca="1" si="34"/>
        <v/>
      </c>
      <c r="I118" s="57">
        <f t="shared" ca="1" si="34"/>
        <v>0</v>
      </c>
      <c r="J118" s="59" t="str">
        <f t="shared" ca="1" si="51"/>
        <v/>
      </c>
      <c r="K118" s="54" t="str">
        <f t="shared" ca="1" si="34"/>
        <v/>
      </c>
    </row>
    <row r="119" spans="1:11">
      <c r="B119" t="str">
        <f t="shared" si="52"/>
        <v>Feuille14</v>
      </c>
      <c r="D119">
        <f t="shared" si="49"/>
        <v>11</v>
      </c>
      <c r="E119" s="55" t="str">
        <f t="shared" ca="1" si="34"/>
        <v/>
      </c>
      <c r="F119" s="54" t="str">
        <f t="shared" ca="1" si="34"/>
        <v/>
      </c>
      <c r="G119" s="54" t="str">
        <f t="shared" ca="1" si="34"/>
        <v/>
      </c>
      <c r="H119" s="54" t="str">
        <f t="shared" ca="1" si="34"/>
        <v/>
      </c>
      <c r="I119" s="57">
        <f t="shared" ca="1" si="34"/>
        <v>0</v>
      </c>
      <c r="J119" s="59" t="str">
        <f t="shared" ca="1" si="51"/>
        <v/>
      </c>
      <c r="K119" s="54" t="str">
        <f t="shared" ca="1" si="34"/>
        <v/>
      </c>
    </row>
    <row r="120" spans="1:11">
      <c r="B120" t="str">
        <f t="shared" si="52"/>
        <v>Feuille14</v>
      </c>
      <c r="D120">
        <f t="shared" si="49"/>
        <v>12</v>
      </c>
      <c r="E120" s="55" t="str">
        <f t="shared" ca="1" si="34"/>
        <v/>
      </c>
      <c r="F120" s="54" t="str">
        <f t="shared" ca="1" si="34"/>
        <v/>
      </c>
      <c r="G120" s="54" t="str">
        <f t="shared" ca="1" si="34"/>
        <v/>
      </c>
      <c r="H120" s="54" t="str">
        <f t="shared" ca="1" si="34"/>
        <v/>
      </c>
      <c r="I120" s="57">
        <f t="shared" ca="1" si="34"/>
        <v>0</v>
      </c>
      <c r="J120" s="59" t="str">
        <f t="shared" ca="1" si="51"/>
        <v/>
      </c>
      <c r="K120" s="54" t="str">
        <f t="shared" ca="1" si="34"/>
        <v/>
      </c>
    </row>
    <row r="121" spans="1:11">
      <c r="B121" s="58" t="s">
        <v>1140</v>
      </c>
    </row>
    <row r="122" spans="1:11">
      <c r="A122">
        <f t="shared" ref="A122" si="53">A109+1</f>
        <v>15</v>
      </c>
      <c r="B122" t="str">
        <f t="shared" ref="B122" si="54">"Feuille"&amp;A122</f>
        <v>Feuille15</v>
      </c>
      <c r="D122">
        <f t="shared" ref="D122:D133" si="55">D121+1</f>
        <v>1</v>
      </c>
      <c r="E122" s="55" t="str">
        <f t="shared" ref="E122" ca="1" si="56">INDEX(INDIRECT($B122&amp;"!" &amp;$B$1),$D122,1+COLUMN(E122)-COLUMN($E122))</f>
        <v>OBAGB028 EVS03 371</v>
      </c>
      <c r="F122" s="54" t="str">
        <f t="shared" ca="1" si="38"/>
        <v>OBAGB028</v>
      </c>
      <c r="G122" s="54" t="str">
        <f t="shared" ca="1" si="38"/>
        <v>EVS03</v>
      </c>
      <c r="H122" s="54" t="str">
        <f t="shared" ca="1" si="38"/>
        <v>371</v>
      </c>
      <c r="I122" s="57">
        <f t="shared" ca="1" si="38"/>
        <v>8050846016699</v>
      </c>
      <c r="J122" s="59" t="str">
        <f t="shared" ref="J122:J133" ca="1" si="57">IF(E122="","",$B$2)</f>
        <v>fall 2018 .continuativo carry over</v>
      </c>
      <c r="K122" s="54" t="str">
        <f t="shared" ca="1" si="38"/>
        <v>13</v>
      </c>
    </row>
    <row r="123" spans="1:11">
      <c r="B123" t="str">
        <f t="shared" ref="B123:B133" si="58">B122</f>
        <v>Feuille15</v>
      </c>
      <c r="D123">
        <f t="shared" si="55"/>
        <v>2</v>
      </c>
      <c r="E123" s="55" t="str">
        <f t="shared" ca="1" si="34"/>
        <v>OBAGB028 EVS03 055</v>
      </c>
      <c r="F123" s="54" t="str">
        <f t="shared" ca="1" si="38"/>
        <v>OBAGB028</v>
      </c>
      <c r="G123" s="54" t="str">
        <f t="shared" ca="1" si="38"/>
        <v>EVS03</v>
      </c>
      <c r="H123" s="54" t="str">
        <f t="shared" ca="1" si="38"/>
        <v>055</v>
      </c>
      <c r="I123" s="57">
        <f t="shared" ca="1" si="38"/>
        <v>8050846016651</v>
      </c>
      <c r="J123" s="59" t="str">
        <f t="shared" ca="1" si="57"/>
        <v>fall 2018 .continuativo carry over</v>
      </c>
      <c r="K123" s="54" t="str">
        <f t="shared" ca="1" si="38"/>
        <v>13</v>
      </c>
    </row>
    <row r="124" spans="1:11">
      <c r="B124" t="str">
        <f t="shared" si="58"/>
        <v>Feuille15</v>
      </c>
      <c r="D124">
        <f t="shared" si="55"/>
        <v>3</v>
      </c>
      <c r="E124" s="55" t="str">
        <f t="shared" ca="1" si="34"/>
        <v/>
      </c>
      <c r="F124" s="54" t="str">
        <f t="shared" ca="1" si="38"/>
        <v/>
      </c>
      <c r="G124" s="54" t="str">
        <f t="shared" ca="1" si="38"/>
        <v/>
      </c>
      <c r="H124" s="54" t="str">
        <f t="shared" ca="1" si="38"/>
        <v xml:space="preserve">  </v>
      </c>
      <c r="I124" s="57">
        <f t="shared" ca="1" si="38"/>
        <v>0</v>
      </c>
      <c r="J124" s="59" t="str">
        <f t="shared" ca="1" si="57"/>
        <v/>
      </c>
      <c r="K124" s="54" t="str">
        <f t="shared" ca="1" si="38"/>
        <v/>
      </c>
    </row>
    <row r="125" spans="1:11">
      <c r="B125" t="str">
        <f t="shared" si="58"/>
        <v>Feuille15</v>
      </c>
      <c r="D125">
        <f t="shared" si="55"/>
        <v>4</v>
      </c>
      <c r="E125" s="55" t="str">
        <f t="shared" ca="1" si="34"/>
        <v/>
      </c>
      <c r="F125" s="54" t="str">
        <f t="shared" ca="1" si="34"/>
        <v/>
      </c>
      <c r="G125" s="54" t="str">
        <f t="shared" ca="1" si="34"/>
        <v/>
      </c>
      <c r="H125" s="54" t="str">
        <f t="shared" ca="1" si="34"/>
        <v/>
      </c>
      <c r="I125" s="57">
        <f t="shared" ca="1" si="34"/>
        <v>0</v>
      </c>
      <c r="J125" s="59" t="str">
        <f t="shared" ca="1" si="57"/>
        <v/>
      </c>
      <c r="K125" s="54" t="str">
        <f t="shared" ca="1" si="34"/>
        <v/>
      </c>
    </row>
    <row r="126" spans="1:11">
      <c r="B126" t="str">
        <f t="shared" si="58"/>
        <v>Feuille15</v>
      </c>
      <c r="D126">
        <f t="shared" si="55"/>
        <v>5</v>
      </c>
      <c r="E126" s="55" t="str">
        <f t="shared" ca="1" si="34"/>
        <v/>
      </c>
      <c r="F126" s="54" t="str">
        <f t="shared" ca="1" si="34"/>
        <v/>
      </c>
      <c r="G126" s="54" t="str">
        <f t="shared" ca="1" si="34"/>
        <v/>
      </c>
      <c r="H126" s="54" t="str">
        <f t="shared" ca="1" si="34"/>
        <v/>
      </c>
      <c r="I126" s="57">
        <f t="shared" ca="1" si="34"/>
        <v>0</v>
      </c>
      <c r="J126" s="59" t="str">
        <f t="shared" ca="1" si="57"/>
        <v/>
      </c>
      <c r="K126" s="54" t="str">
        <f t="shared" ca="1" si="34"/>
        <v/>
      </c>
    </row>
    <row r="127" spans="1:11">
      <c r="B127" t="str">
        <f t="shared" si="58"/>
        <v>Feuille15</v>
      </c>
      <c r="D127">
        <f t="shared" si="55"/>
        <v>6</v>
      </c>
      <c r="E127" s="55" t="str">
        <f t="shared" ca="1" si="34"/>
        <v/>
      </c>
      <c r="F127" s="54" t="str">
        <f t="shared" ca="1" si="34"/>
        <v/>
      </c>
      <c r="G127" s="54" t="str">
        <f t="shared" ca="1" si="34"/>
        <v/>
      </c>
      <c r="H127" s="54" t="str">
        <f t="shared" ca="1" si="34"/>
        <v/>
      </c>
      <c r="I127" s="57">
        <f t="shared" ca="1" si="34"/>
        <v>0</v>
      </c>
      <c r="J127" s="59" t="str">
        <f t="shared" ca="1" si="57"/>
        <v/>
      </c>
      <c r="K127" s="54" t="str">
        <f t="shared" ca="1" si="34"/>
        <v/>
      </c>
    </row>
    <row r="128" spans="1:11">
      <c r="B128" t="str">
        <f t="shared" si="58"/>
        <v>Feuille15</v>
      </c>
      <c r="D128">
        <f t="shared" si="55"/>
        <v>7</v>
      </c>
      <c r="E128" s="55" t="str">
        <f t="shared" ca="1" si="34"/>
        <v/>
      </c>
      <c r="F128" s="54" t="str">
        <f t="shared" ca="1" si="34"/>
        <v/>
      </c>
      <c r="G128" s="54" t="str">
        <f t="shared" ca="1" si="34"/>
        <v/>
      </c>
      <c r="H128" s="54" t="str">
        <f t="shared" ca="1" si="34"/>
        <v/>
      </c>
      <c r="I128" s="57">
        <f t="shared" ca="1" si="34"/>
        <v>0</v>
      </c>
      <c r="J128" s="59" t="str">
        <f t="shared" ca="1" si="57"/>
        <v/>
      </c>
      <c r="K128" s="54" t="str">
        <f t="shared" ca="1" si="34"/>
        <v/>
      </c>
    </row>
    <row r="129" spans="1:11">
      <c r="B129" t="str">
        <f t="shared" si="58"/>
        <v>Feuille15</v>
      </c>
      <c r="D129">
        <f t="shared" si="55"/>
        <v>8</v>
      </c>
      <c r="E129" s="55" t="str">
        <f t="shared" ca="1" si="34"/>
        <v/>
      </c>
      <c r="F129" s="54" t="str">
        <f t="shared" ca="1" si="34"/>
        <v/>
      </c>
      <c r="G129" s="54" t="str">
        <f t="shared" ca="1" si="34"/>
        <v/>
      </c>
      <c r="H129" s="54" t="str">
        <f t="shared" ca="1" si="34"/>
        <v/>
      </c>
      <c r="I129" s="57">
        <f t="shared" ca="1" si="34"/>
        <v>0</v>
      </c>
      <c r="J129" s="59" t="str">
        <f t="shared" ca="1" si="57"/>
        <v/>
      </c>
      <c r="K129" s="54" t="str">
        <f t="shared" ca="1" si="34"/>
        <v/>
      </c>
    </row>
    <row r="130" spans="1:11">
      <c r="B130" t="str">
        <f t="shared" si="58"/>
        <v>Feuille15</v>
      </c>
      <c r="D130">
        <f t="shared" si="55"/>
        <v>9</v>
      </c>
      <c r="E130" s="55" t="str">
        <f t="shared" ca="1" si="34"/>
        <v/>
      </c>
      <c r="F130" s="54" t="str">
        <f t="shared" ca="1" si="34"/>
        <v/>
      </c>
      <c r="G130" s="54" t="str">
        <f t="shared" ca="1" si="34"/>
        <v/>
      </c>
      <c r="H130" s="54" t="str">
        <f t="shared" ca="1" si="34"/>
        <v/>
      </c>
      <c r="I130" s="57">
        <f t="shared" ca="1" si="34"/>
        <v>0</v>
      </c>
      <c r="J130" s="59" t="str">
        <f t="shared" ca="1" si="57"/>
        <v/>
      </c>
      <c r="K130" s="54" t="str">
        <f t="shared" ca="1" si="34"/>
        <v/>
      </c>
    </row>
    <row r="131" spans="1:11">
      <c r="B131" t="str">
        <f t="shared" si="58"/>
        <v>Feuille15</v>
      </c>
      <c r="D131">
        <f t="shared" si="55"/>
        <v>10</v>
      </c>
      <c r="E131" s="55" t="str">
        <f t="shared" ca="1" si="34"/>
        <v/>
      </c>
      <c r="F131" s="54" t="str">
        <f t="shared" ca="1" si="34"/>
        <v/>
      </c>
      <c r="G131" s="54" t="str">
        <f t="shared" ca="1" si="34"/>
        <v/>
      </c>
      <c r="H131" s="54" t="str">
        <f t="shared" ca="1" si="34"/>
        <v/>
      </c>
      <c r="I131" s="57">
        <f t="shared" ca="1" si="34"/>
        <v>0</v>
      </c>
      <c r="J131" s="59" t="str">
        <f t="shared" ca="1" si="57"/>
        <v/>
      </c>
      <c r="K131" s="54" t="str">
        <f t="shared" ca="1" si="34"/>
        <v/>
      </c>
    </row>
    <row r="132" spans="1:11">
      <c r="B132" t="str">
        <f t="shared" si="58"/>
        <v>Feuille15</v>
      </c>
      <c r="D132">
        <f t="shared" si="55"/>
        <v>11</v>
      </c>
      <c r="E132" s="55" t="str">
        <f t="shared" ca="1" si="34"/>
        <v/>
      </c>
      <c r="F132" s="54" t="str">
        <f t="shared" ca="1" si="34"/>
        <v/>
      </c>
      <c r="G132" s="54" t="str">
        <f t="shared" ca="1" si="34"/>
        <v/>
      </c>
      <c r="H132" s="54" t="str">
        <f t="shared" ca="1" si="34"/>
        <v/>
      </c>
      <c r="I132" s="57">
        <f t="shared" ca="1" si="34"/>
        <v>0</v>
      </c>
      <c r="J132" s="59" t="str">
        <f t="shared" ca="1" si="57"/>
        <v/>
      </c>
      <c r="K132" s="54" t="str">
        <f t="shared" ca="1" si="34"/>
        <v/>
      </c>
    </row>
    <row r="133" spans="1:11">
      <c r="B133" t="str">
        <f t="shared" si="58"/>
        <v>Feuille15</v>
      </c>
      <c r="D133">
        <f t="shared" si="55"/>
        <v>12</v>
      </c>
      <c r="E133" s="55" t="str">
        <f t="shared" ca="1" si="34"/>
        <v/>
      </c>
      <c r="F133" s="54" t="str">
        <f t="shared" ca="1" si="34"/>
        <v/>
      </c>
      <c r="G133" s="54" t="str">
        <f t="shared" ca="1" si="34"/>
        <v/>
      </c>
      <c r="H133" s="54" t="str">
        <f t="shared" ca="1" si="34"/>
        <v/>
      </c>
      <c r="I133" s="57">
        <f t="shared" ca="1" si="34"/>
        <v>0</v>
      </c>
      <c r="J133" s="59" t="str">
        <f t="shared" ca="1" si="57"/>
        <v/>
      </c>
      <c r="K133" s="54" t="str">
        <f t="shared" ca="1" si="34"/>
        <v/>
      </c>
    </row>
    <row r="134" spans="1:11">
      <c r="B134" s="58" t="s">
        <v>1140</v>
      </c>
    </row>
    <row r="135" spans="1:11">
      <c r="A135" s="60">
        <v>18</v>
      </c>
      <c r="B135" t="str">
        <f t="shared" ref="B135" si="59">"Feuille"&amp;A135</f>
        <v>Feuille18</v>
      </c>
      <c r="D135">
        <f t="shared" ref="D135:D146" si="60">D134+1</f>
        <v>1</v>
      </c>
      <c r="E135" s="55" t="str">
        <f t="shared" ref="E135" ca="1" si="61">INDEX(INDIRECT($B135&amp;"!" &amp;$B$1),$D135,1+COLUMN(E135)-COLUMN($E135))</f>
        <v>HLESX200 ECS00 008</v>
      </c>
      <c r="F135" s="54" t="str">
        <f t="shared" ca="1" si="38"/>
        <v>HLESX200</v>
      </c>
      <c r="G135" s="54" t="str">
        <f t="shared" ca="1" si="38"/>
        <v>ECS00</v>
      </c>
      <c r="H135" s="54" t="str">
        <f t="shared" ca="1" si="38"/>
        <v>008</v>
      </c>
      <c r="I135" s="57">
        <f t="shared" ca="1" si="38"/>
        <v>0</v>
      </c>
      <c r="J135" s="59" t="str">
        <f t="shared" ref="J135:J146" ca="1" si="62">IF(E135="","",$B$2)</f>
        <v>fall 2018 .continuativo carry over</v>
      </c>
      <c r="K135" s="54" t="str">
        <f t="shared" ca="1" si="38"/>
        <v>16</v>
      </c>
    </row>
    <row r="136" spans="1:11">
      <c r="B136" t="str">
        <f t="shared" ref="B136:B146" si="63">B135</f>
        <v>Feuille18</v>
      </c>
      <c r="D136">
        <f t="shared" si="60"/>
        <v>2</v>
      </c>
      <c r="E136" s="55" t="str">
        <f t="shared" ca="1" si="34"/>
        <v>HLESX200 ECS00 028</v>
      </c>
      <c r="F136" s="54" t="str">
        <f t="shared" ca="1" si="38"/>
        <v>HLESX200</v>
      </c>
      <c r="G136" s="54" t="str">
        <f t="shared" ca="1" si="38"/>
        <v>ECS00</v>
      </c>
      <c r="H136" s="54" t="str">
        <f t="shared" ca="1" si="38"/>
        <v>028</v>
      </c>
      <c r="I136" s="57">
        <f t="shared" ca="1" si="38"/>
        <v>8058983596654</v>
      </c>
      <c r="J136" s="59" t="str">
        <f t="shared" ca="1" si="62"/>
        <v>fall 2018 .continuativo carry over</v>
      </c>
      <c r="K136" s="54" t="str">
        <f t="shared" ca="1" si="38"/>
        <v>16</v>
      </c>
    </row>
    <row r="137" spans="1:11">
      <c r="B137" t="str">
        <f t="shared" si="63"/>
        <v>Feuille18</v>
      </c>
      <c r="D137">
        <f t="shared" si="60"/>
        <v>3</v>
      </c>
      <c r="E137" s="55" t="str">
        <f t="shared" ref="E137:K194" ca="1" si="64">INDEX(INDIRECT($B137&amp;"!" &amp;$B$1),$D137,1+COLUMN(E137)-COLUMN($E137))</f>
        <v>HLESX200 ECS00 009</v>
      </c>
      <c r="F137" s="54" t="str">
        <f t="shared" ca="1" si="38"/>
        <v>HLESX200</v>
      </c>
      <c r="G137" s="54" t="str">
        <f t="shared" ca="1" si="38"/>
        <v>ECS00</v>
      </c>
      <c r="H137" s="54" t="str">
        <f t="shared" ca="1" si="38"/>
        <v>009</v>
      </c>
      <c r="I137" s="57">
        <f t="shared" ca="1" si="38"/>
        <v>8056099177712</v>
      </c>
      <c r="J137" s="59" t="str">
        <f t="shared" ca="1" si="62"/>
        <v>fall 2018 .continuativo carry over</v>
      </c>
      <c r="K137" s="54" t="str">
        <f t="shared" ca="1" si="38"/>
        <v>16</v>
      </c>
    </row>
    <row r="138" spans="1:11">
      <c r="B138" t="str">
        <f t="shared" si="63"/>
        <v>Feuille18</v>
      </c>
      <c r="D138">
        <f t="shared" si="60"/>
        <v>4</v>
      </c>
      <c r="E138" s="55" t="str">
        <f t="shared" ca="1" si="64"/>
        <v>HLESX200 ECS00 055</v>
      </c>
      <c r="F138" s="54" t="str">
        <f t="shared" ca="1" si="64"/>
        <v>HLESX200</v>
      </c>
      <c r="G138" s="54" t="str">
        <f t="shared" ca="1" si="64"/>
        <v>ECS00</v>
      </c>
      <c r="H138" s="54" t="str">
        <f t="shared" ca="1" si="64"/>
        <v>055</v>
      </c>
      <c r="I138" s="57">
        <f t="shared" ca="1" si="64"/>
        <v>8058983596692</v>
      </c>
      <c r="J138" s="59" t="str">
        <f t="shared" ca="1" si="62"/>
        <v>fall 2018 .continuativo carry over</v>
      </c>
      <c r="K138" s="54" t="str">
        <f t="shared" ca="1" si="64"/>
        <v>16</v>
      </c>
    </row>
    <row r="139" spans="1:11">
      <c r="B139" t="str">
        <f t="shared" si="63"/>
        <v>Feuille18</v>
      </c>
      <c r="D139">
        <f t="shared" si="60"/>
        <v>5</v>
      </c>
      <c r="E139" s="55" t="str">
        <f t="shared" ca="1" si="64"/>
        <v>HLESX200 ECS00 039</v>
      </c>
      <c r="F139" s="54" t="str">
        <f t="shared" ca="1" si="64"/>
        <v>HLESX200</v>
      </c>
      <c r="G139" s="54" t="str">
        <f t="shared" ca="1" si="64"/>
        <v>ECS00</v>
      </c>
      <c r="H139" s="54" t="str">
        <f t="shared" ca="1" si="64"/>
        <v>039</v>
      </c>
      <c r="I139" s="57">
        <f t="shared" ca="1" si="64"/>
        <v>8058983596661</v>
      </c>
      <c r="J139" s="59" t="str">
        <f t="shared" ca="1" si="62"/>
        <v>fall 2018 .continuativo carry over</v>
      </c>
      <c r="K139" s="54" t="str">
        <f t="shared" ca="1" si="64"/>
        <v>16</v>
      </c>
    </row>
    <row r="140" spans="1:11">
      <c r="B140" t="str">
        <f t="shared" si="63"/>
        <v>Feuille18</v>
      </c>
      <c r="D140">
        <f t="shared" si="60"/>
        <v>6</v>
      </c>
      <c r="E140" s="55" t="str">
        <f t="shared" ca="1" si="64"/>
        <v>HLESX200 ECS00 084</v>
      </c>
      <c r="F140" s="54" t="str">
        <f t="shared" ca="1" si="64"/>
        <v>HLESX200</v>
      </c>
      <c r="G140" s="54" t="str">
        <f t="shared" ca="1" si="64"/>
        <v>ECS00</v>
      </c>
      <c r="H140" s="54" t="str">
        <f t="shared" ca="1" si="64"/>
        <v>084</v>
      </c>
      <c r="I140" s="57">
        <f t="shared" ca="1" si="64"/>
        <v>8058983596678</v>
      </c>
      <c r="J140" s="59" t="str">
        <f t="shared" ca="1" si="62"/>
        <v>fall 2018 .continuativo carry over</v>
      </c>
      <c r="K140" s="54" t="str">
        <f t="shared" ca="1" si="64"/>
        <v>16</v>
      </c>
    </row>
    <row r="141" spans="1:11">
      <c r="B141" t="str">
        <f t="shared" si="63"/>
        <v>Feuille18</v>
      </c>
      <c r="D141">
        <f t="shared" si="60"/>
        <v>7</v>
      </c>
      <c r="E141" s="55" t="str">
        <f t="shared" ca="1" si="64"/>
        <v>HLESG000 ECS01 008</v>
      </c>
      <c r="F141" s="54" t="str">
        <f t="shared" ca="1" si="64"/>
        <v>HLESG000</v>
      </c>
      <c r="G141" s="54" t="str">
        <f t="shared" ca="1" si="64"/>
        <v>ECS01</v>
      </c>
      <c r="H141" s="54" t="str">
        <f t="shared" ca="1" si="64"/>
        <v>008</v>
      </c>
      <c r="I141" s="57">
        <f t="shared" ca="1" si="64"/>
        <v>8051770308782</v>
      </c>
      <c r="J141" s="59" t="str">
        <f t="shared" ca="1" si="62"/>
        <v>fall 2018 .continuativo carry over</v>
      </c>
      <c r="K141" s="54" t="str">
        <f t="shared" ca="1" si="64"/>
        <v>16</v>
      </c>
    </row>
    <row r="142" spans="1:11">
      <c r="B142" t="str">
        <f t="shared" si="63"/>
        <v>Feuille18</v>
      </c>
      <c r="D142">
        <f t="shared" si="60"/>
        <v>8</v>
      </c>
      <c r="E142" s="55" t="str">
        <f t="shared" ca="1" si="64"/>
        <v>HLESG000 ECS01 086</v>
      </c>
      <c r="F142" s="54" t="str">
        <f t="shared" ca="1" si="64"/>
        <v>HLESG000</v>
      </c>
      <c r="G142" s="54" t="str">
        <f t="shared" ca="1" si="64"/>
        <v>ECS01</v>
      </c>
      <c r="H142" s="54" t="str">
        <f t="shared" ca="1" si="64"/>
        <v>086</v>
      </c>
      <c r="I142" s="57">
        <f t="shared" ca="1" si="64"/>
        <v>8051770308775</v>
      </c>
      <c r="J142" s="59" t="str">
        <f t="shared" ca="1" si="62"/>
        <v>fall 2018 .continuativo carry over</v>
      </c>
      <c r="K142" s="54" t="str">
        <f t="shared" ca="1" si="64"/>
        <v>16</v>
      </c>
    </row>
    <row r="143" spans="1:11">
      <c r="B143" t="str">
        <f t="shared" si="63"/>
        <v>Feuille18</v>
      </c>
      <c r="D143">
        <f t="shared" si="60"/>
        <v>9</v>
      </c>
      <c r="E143" s="55" t="str">
        <f t="shared" ca="1" si="64"/>
        <v>HLESG000 ECS01 084</v>
      </c>
      <c r="F143" s="54" t="str">
        <f t="shared" ca="1" si="64"/>
        <v>HLESG000</v>
      </c>
      <c r="G143" s="54" t="str">
        <f t="shared" ca="1" si="64"/>
        <v>ECS01</v>
      </c>
      <c r="H143" s="54" t="str">
        <f t="shared" ca="1" si="64"/>
        <v>084</v>
      </c>
      <c r="I143" s="57">
        <f t="shared" ca="1" si="64"/>
        <v>8051770308751</v>
      </c>
      <c r="J143" s="59" t="str">
        <f t="shared" ca="1" si="62"/>
        <v>fall 2018 .continuativo carry over</v>
      </c>
      <c r="K143" s="54" t="str">
        <f t="shared" ca="1" si="64"/>
        <v>16</v>
      </c>
    </row>
    <row r="144" spans="1:11">
      <c r="B144" t="str">
        <f t="shared" si="63"/>
        <v>Feuille18</v>
      </c>
      <c r="D144">
        <f t="shared" si="60"/>
        <v>10</v>
      </c>
      <c r="E144" s="55" t="str">
        <f t="shared" ca="1" si="64"/>
        <v>HLESG000 ECS01 055</v>
      </c>
      <c r="F144" s="54" t="str">
        <f t="shared" ca="1" si="64"/>
        <v>HLESG000</v>
      </c>
      <c r="G144" s="54" t="str">
        <f t="shared" ca="1" si="64"/>
        <v>ECS01</v>
      </c>
      <c r="H144" s="54" t="str">
        <f t="shared" ca="1" si="64"/>
        <v>055</v>
      </c>
      <c r="I144" s="57">
        <f t="shared" ca="1" si="64"/>
        <v>8051770308744</v>
      </c>
      <c r="J144" s="59" t="str">
        <f t="shared" ca="1" si="62"/>
        <v>fall 2018 .continuativo carry over</v>
      </c>
      <c r="K144" s="54" t="str">
        <f t="shared" ca="1" si="64"/>
        <v>16</v>
      </c>
    </row>
    <row r="145" spans="1:11">
      <c r="B145" t="str">
        <f t="shared" si="63"/>
        <v>Feuille18</v>
      </c>
      <c r="D145">
        <f t="shared" si="60"/>
        <v>11</v>
      </c>
      <c r="E145" s="55" t="str">
        <f t="shared" ca="1" si="64"/>
        <v/>
      </c>
      <c r="F145" s="54" t="str">
        <f t="shared" ca="1" si="64"/>
        <v/>
      </c>
      <c r="G145" s="54" t="str">
        <f t="shared" ca="1" si="64"/>
        <v/>
      </c>
      <c r="H145" s="54" t="str">
        <f t="shared" ca="1" si="64"/>
        <v/>
      </c>
      <c r="I145" s="57">
        <f t="shared" ca="1" si="64"/>
        <v>0</v>
      </c>
      <c r="J145" s="59" t="str">
        <f t="shared" ca="1" si="62"/>
        <v/>
      </c>
      <c r="K145" s="54" t="str">
        <f t="shared" ca="1" si="64"/>
        <v/>
      </c>
    </row>
    <row r="146" spans="1:11">
      <c r="B146" t="str">
        <f t="shared" si="63"/>
        <v>Feuille18</v>
      </c>
      <c r="D146">
        <f t="shared" si="60"/>
        <v>12</v>
      </c>
      <c r="E146" s="55" t="str">
        <f t="shared" ca="1" si="64"/>
        <v/>
      </c>
      <c r="F146" s="54" t="str">
        <f t="shared" ca="1" si="64"/>
        <v/>
      </c>
      <c r="G146" s="54" t="str">
        <f t="shared" ca="1" si="64"/>
        <v/>
      </c>
      <c r="H146" s="54" t="str">
        <f t="shared" ca="1" si="64"/>
        <v/>
      </c>
      <c r="I146" s="57">
        <f t="shared" ca="1" si="64"/>
        <v>0</v>
      </c>
      <c r="J146" s="59" t="str">
        <f t="shared" ca="1" si="62"/>
        <v/>
      </c>
      <c r="K146" s="54" t="str">
        <f t="shared" ca="1" si="64"/>
        <v/>
      </c>
    </row>
    <row r="147" spans="1:11">
      <c r="B147" s="58" t="s">
        <v>1140</v>
      </c>
    </row>
    <row r="148" spans="1:11">
      <c r="A148">
        <f t="shared" ref="A148" si="65">A135+1</f>
        <v>19</v>
      </c>
      <c r="B148" t="str">
        <f t="shared" ref="B148" si="66">"Feuille"&amp;A148</f>
        <v>Feuille19</v>
      </c>
      <c r="D148">
        <f t="shared" ref="D148:D159" si="67">D147+1</f>
        <v>1</v>
      </c>
      <c r="E148" s="55" t="str">
        <f t="shared" ref="E148:K176" ca="1" si="68">INDEX(INDIRECT($B148&amp;"!" &amp;$B$1),$D148,1+COLUMN(E148)-COLUMN($E148))</f>
        <v>HLESG000 PES00 054</v>
      </c>
      <c r="F148" s="54" t="str">
        <f t="shared" ca="1" si="68"/>
        <v>HLESG000</v>
      </c>
      <c r="G148" s="54" t="str">
        <f t="shared" ca="1" si="68"/>
        <v>PES00</v>
      </c>
      <c r="H148" s="54" t="str">
        <f t="shared" ca="1" si="68"/>
        <v>054</v>
      </c>
      <c r="I148" s="57">
        <f t="shared" ca="1" si="68"/>
        <v>8051770308706</v>
      </c>
      <c r="J148" s="59" t="str">
        <f t="shared" ref="J148:J159" ca="1" si="69">IF(E148="","",$B$2)</f>
        <v>fall 2018 .continuativo carry over</v>
      </c>
      <c r="K148" s="54" t="str">
        <f t="shared" ca="1" si="68"/>
        <v>17</v>
      </c>
    </row>
    <row r="149" spans="1:11">
      <c r="B149" t="str">
        <f t="shared" ref="B149:B159" si="70">B148</f>
        <v>Feuille19</v>
      </c>
      <c r="D149">
        <f t="shared" si="67"/>
        <v>2</v>
      </c>
      <c r="E149" s="55" t="str">
        <f t="shared" ca="1" si="64"/>
        <v>HLESG000 PES00 084</v>
      </c>
      <c r="F149" s="54" t="str">
        <f t="shared" ca="1" si="68"/>
        <v>HLESG000</v>
      </c>
      <c r="G149" s="54" t="str">
        <f t="shared" ca="1" si="68"/>
        <v>PES00</v>
      </c>
      <c r="H149" s="54" t="str">
        <f t="shared" ca="1" si="68"/>
        <v>084</v>
      </c>
      <c r="I149" s="57">
        <f t="shared" ca="1" si="68"/>
        <v>8051770308690</v>
      </c>
      <c r="J149" s="59" t="str">
        <f t="shared" ca="1" si="69"/>
        <v>fall 2018 .continuativo carry over</v>
      </c>
      <c r="K149" s="54" t="str">
        <f t="shared" ca="1" si="68"/>
        <v>17</v>
      </c>
    </row>
    <row r="150" spans="1:11">
      <c r="B150" t="str">
        <f t="shared" si="70"/>
        <v>Feuille19</v>
      </c>
      <c r="D150">
        <f t="shared" si="67"/>
        <v>3</v>
      </c>
      <c r="E150" s="55" t="str">
        <f t="shared" ca="1" si="64"/>
        <v>HLESG000 PES00 055</v>
      </c>
      <c r="F150" s="54" t="str">
        <f t="shared" ca="1" si="68"/>
        <v>HLESG000</v>
      </c>
      <c r="G150" s="54" t="str">
        <f t="shared" ca="1" si="68"/>
        <v>PES00</v>
      </c>
      <c r="H150" s="54" t="str">
        <f t="shared" ca="1" si="68"/>
        <v>055</v>
      </c>
      <c r="I150" s="57">
        <f t="shared" ca="1" si="68"/>
        <v>8051770308683</v>
      </c>
      <c r="J150" s="59" t="str">
        <f t="shared" ca="1" si="69"/>
        <v>fall 2018 .continuativo carry over</v>
      </c>
      <c r="K150" s="54" t="str">
        <f t="shared" ca="1" si="68"/>
        <v>17</v>
      </c>
    </row>
    <row r="151" spans="1:11">
      <c r="B151" t="str">
        <f t="shared" si="70"/>
        <v>Feuille19</v>
      </c>
      <c r="D151">
        <f t="shared" si="67"/>
        <v>4</v>
      </c>
      <c r="E151" s="55" t="str">
        <f t="shared" ca="1" si="64"/>
        <v>HLESG000 ROS00 054</v>
      </c>
      <c r="F151" s="54" t="str">
        <f t="shared" ca="1" si="64"/>
        <v>HLESG000</v>
      </c>
      <c r="G151" s="54" t="str">
        <f t="shared" ca="1" si="64"/>
        <v>ROS00</v>
      </c>
      <c r="H151" s="54" t="str">
        <f t="shared" ca="1" si="64"/>
        <v>054</v>
      </c>
      <c r="I151" s="57">
        <f t="shared" ca="1" si="64"/>
        <v>8050450213668</v>
      </c>
      <c r="J151" s="59" t="str">
        <f t="shared" ca="1" si="69"/>
        <v>fall 2018 .continuativo carry over</v>
      </c>
      <c r="K151" s="54" t="str">
        <f t="shared" ca="1" si="64"/>
        <v>17</v>
      </c>
    </row>
    <row r="152" spans="1:11">
      <c r="B152" t="str">
        <f t="shared" si="70"/>
        <v>Feuille19</v>
      </c>
      <c r="D152">
        <f t="shared" si="67"/>
        <v>5</v>
      </c>
      <c r="E152" s="55" t="str">
        <f t="shared" ca="1" si="64"/>
        <v>HLESG000 ROS00 009</v>
      </c>
      <c r="F152" s="54" t="str">
        <f t="shared" ca="1" si="64"/>
        <v>HLESG000</v>
      </c>
      <c r="G152" s="54" t="str">
        <f t="shared" ca="1" si="64"/>
        <v>ROS00</v>
      </c>
      <c r="H152" s="54" t="str">
        <f t="shared" ca="1" si="64"/>
        <v>009</v>
      </c>
      <c r="I152" s="57">
        <f t="shared" ca="1" si="64"/>
        <v>8050450212050</v>
      </c>
      <c r="J152" s="59" t="str">
        <f t="shared" ca="1" si="69"/>
        <v>fall 2018 .continuativo carry over</v>
      </c>
      <c r="K152" s="54" t="str">
        <f t="shared" ca="1" si="64"/>
        <v>17</v>
      </c>
    </row>
    <row r="153" spans="1:11">
      <c r="B153" t="str">
        <f t="shared" si="70"/>
        <v>Feuille19</v>
      </c>
      <c r="D153">
        <f t="shared" si="67"/>
        <v>6</v>
      </c>
      <c r="E153" s="55" t="str">
        <f t="shared" ca="1" si="64"/>
        <v>HLESG000 ROS00 008</v>
      </c>
      <c r="F153" s="54" t="str">
        <f t="shared" ca="1" si="64"/>
        <v>HLESG000</v>
      </c>
      <c r="G153" s="54" t="str">
        <f t="shared" ca="1" si="64"/>
        <v>ROS00</v>
      </c>
      <c r="H153" s="54" t="str">
        <f t="shared" ca="1" si="64"/>
        <v>008</v>
      </c>
      <c r="I153" s="57">
        <f t="shared" ca="1" si="64"/>
        <v>8050450212043</v>
      </c>
      <c r="J153" s="59" t="str">
        <f t="shared" ca="1" si="69"/>
        <v>fall 2018 .continuativo carry over</v>
      </c>
      <c r="K153" s="54" t="str">
        <f t="shared" ca="1" si="64"/>
        <v>17</v>
      </c>
    </row>
    <row r="154" spans="1:11">
      <c r="B154" t="str">
        <f t="shared" si="70"/>
        <v>Feuille19</v>
      </c>
      <c r="D154">
        <f t="shared" si="67"/>
        <v>7</v>
      </c>
      <c r="E154" s="55" t="str">
        <f t="shared" ca="1" si="64"/>
        <v>HLESG000 ROS00 055</v>
      </c>
      <c r="F154" s="54" t="str">
        <f t="shared" ca="1" si="64"/>
        <v>HLESG000</v>
      </c>
      <c r="G154" s="54" t="str">
        <f t="shared" ca="1" si="64"/>
        <v>ROS00</v>
      </c>
      <c r="H154" s="54" t="str">
        <f t="shared" ca="1" si="64"/>
        <v>055</v>
      </c>
      <c r="I154" s="57">
        <f t="shared" ca="1" si="64"/>
        <v>8051770309055</v>
      </c>
      <c r="J154" s="59" t="str">
        <f t="shared" ca="1" si="69"/>
        <v>fall 2018 .continuativo carry over</v>
      </c>
      <c r="K154" s="54" t="str">
        <f t="shared" ca="1" si="64"/>
        <v>17</v>
      </c>
    </row>
    <row r="155" spans="1:11">
      <c r="B155" t="str">
        <f t="shared" si="70"/>
        <v>Feuille19</v>
      </c>
      <c r="D155">
        <f t="shared" si="67"/>
        <v>8</v>
      </c>
      <c r="E155" s="55" t="str">
        <f t="shared" ca="1" si="64"/>
        <v/>
      </c>
      <c r="F155" s="54" t="str">
        <f t="shared" ca="1" si="64"/>
        <v/>
      </c>
      <c r="G155" s="54" t="str">
        <f t="shared" ca="1" si="64"/>
        <v/>
      </c>
      <c r="H155" s="54" t="str">
        <f t="shared" ca="1" si="64"/>
        <v/>
      </c>
      <c r="I155" s="57">
        <f t="shared" ca="1" si="64"/>
        <v>0</v>
      </c>
      <c r="J155" s="59" t="str">
        <f t="shared" ca="1" si="69"/>
        <v/>
      </c>
      <c r="K155" s="54" t="str">
        <f t="shared" ca="1" si="64"/>
        <v/>
      </c>
    </row>
    <row r="156" spans="1:11">
      <c r="B156" t="str">
        <f t="shared" si="70"/>
        <v>Feuille19</v>
      </c>
      <c r="D156">
        <f t="shared" si="67"/>
        <v>9</v>
      </c>
      <c r="E156" s="55" t="str">
        <f t="shared" ca="1" si="64"/>
        <v/>
      </c>
      <c r="F156" s="54" t="str">
        <f t="shared" ca="1" si="64"/>
        <v/>
      </c>
      <c r="G156" s="54" t="str">
        <f t="shared" ca="1" si="64"/>
        <v/>
      </c>
      <c r="H156" s="54" t="str">
        <f t="shared" ca="1" si="64"/>
        <v/>
      </c>
      <c r="I156" s="57">
        <f t="shared" ca="1" si="64"/>
        <v>0</v>
      </c>
      <c r="J156" s="59" t="str">
        <f t="shared" ca="1" si="69"/>
        <v/>
      </c>
      <c r="K156" s="54" t="str">
        <f t="shared" ca="1" si="64"/>
        <v/>
      </c>
    </row>
    <row r="157" spans="1:11">
      <c r="B157" t="str">
        <f t="shared" si="70"/>
        <v>Feuille19</v>
      </c>
      <c r="D157">
        <f t="shared" si="67"/>
        <v>10</v>
      </c>
      <c r="E157" s="55" t="str">
        <f t="shared" ca="1" si="64"/>
        <v/>
      </c>
      <c r="F157" s="54" t="str">
        <f t="shared" ca="1" si="64"/>
        <v/>
      </c>
      <c r="G157" s="54" t="str">
        <f t="shared" ca="1" si="64"/>
        <v/>
      </c>
      <c r="H157" s="54" t="str">
        <f t="shared" ca="1" si="64"/>
        <v/>
      </c>
      <c r="I157" s="57">
        <f t="shared" ca="1" si="64"/>
        <v>0</v>
      </c>
      <c r="J157" s="59" t="str">
        <f t="shared" ca="1" si="69"/>
        <v/>
      </c>
      <c r="K157" s="54" t="str">
        <f t="shared" ca="1" si="64"/>
        <v/>
      </c>
    </row>
    <row r="158" spans="1:11">
      <c r="B158" t="str">
        <f t="shared" si="70"/>
        <v>Feuille19</v>
      </c>
      <c r="D158">
        <f t="shared" si="67"/>
        <v>11</v>
      </c>
      <c r="E158" s="55" t="str">
        <f t="shared" ca="1" si="64"/>
        <v/>
      </c>
      <c r="F158" s="54" t="str">
        <f t="shared" ca="1" si="64"/>
        <v/>
      </c>
      <c r="G158" s="54" t="str">
        <f t="shared" ca="1" si="64"/>
        <v/>
      </c>
      <c r="H158" s="54" t="str">
        <f t="shared" ca="1" si="64"/>
        <v/>
      </c>
      <c r="I158" s="57">
        <f t="shared" ca="1" si="64"/>
        <v>0</v>
      </c>
      <c r="J158" s="59" t="str">
        <f t="shared" ca="1" si="69"/>
        <v/>
      </c>
      <c r="K158" s="54" t="str">
        <f t="shared" ca="1" si="64"/>
        <v/>
      </c>
    </row>
    <row r="159" spans="1:11">
      <c r="B159" t="str">
        <f t="shared" si="70"/>
        <v>Feuille19</v>
      </c>
      <c r="D159">
        <f t="shared" si="67"/>
        <v>12</v>
      </c>
      <c r="E159" s="55" t="str">
        <f t="shared" ca="1" si="64"/>
        <v/>
      </c>
      <c r="F159" s="54" t="str">
        <f t="shared" ca="1" si="64"/>
        <v/>
      </c>
      <c r="G159" s="54" t="str">
        <f t="shared" ca="1" si="64"/>
        <v/>
      </c>
      <c r="H159" s="54" t="str">
        <f t="shared" ca="1" si="64"/>
        <v/>
      </c>
      <c r="I159" s="57">
        <f t="shared" ca="1" si="64"/>
        <v>0</v>
      </c>
      <c r="J159" s="59" t="str">
        <f t="shared" ca="1" si="69"/>
        <v/>
      </c>
      <c r="K159" s="54" t="str">
        <f t="shared" ca="1" si="64"/>
        <v/>
      </c>
    </row>
    <row r="160" spans="1:11">
      <c r="B160" s="58" t="s">
        <v>1140</v>
      </c>
    </row>
    <row r="161" spans="1:11">
      <c r="A161">
        <f t="shared" ref="A161" si="71">A148+1</f>
        <v>20</v>
      </c>
      <c r="B161" t="str">
        <f t="shared" ref="B161" si="72">"Feuille"&amp;A161</f>
        <v>Feuille20</v>
      </c>
      <c r="D161">
        <f t="shared" ref="D161:D172" si="73">D160+1</f>
        <v>1</v>
      </c>
      <c r="E161" s="55" t="str">
        <f t="shared" ref="E161" ca="1" si="74">INDEX(INDIRECT($B161&amp;"!" &amp;$B$1),$D161,1+COLUMN(E161)-COLUMN($E161))</f>
        <v>HLESX800 ECS00 008</v>
      </c>
      <c r="F161" s="54" t="str">
        <f t="shared" ca="1" si="68"/>
        <v>HLESX800</v>
      </c>
      <c r="G161" s="54" t="str">
        <f t="shared" ca="1" si="68"/>
        <v>ECS00</v>
      </c>
      <c r="H161" s="54" t="str">
        <f t="shared" ca="1" si="68"/>
        <v>008</v>
      </c>
      <c r="I161" s="57">
        <f t="shared" ca="1" si="68"/>
        <v>8056099170058</v>
      </c>
      <c r="J161" s="59" t="str">
        <f t="shared" ref="J161:J172" ca="1" si="75">IF(E161="","",$B$2)</f>
        <v>fall 2018 .continuativo carry over</v>
      </c>
      <c r="K161" s="54" t="str">
        <f t="shared" ca="1" si="68"/>
        <v>18</v>
      </c>
    </row>
    <row r="162" spans="1:11">
      <c r="B162" t="str">
        <f t="shared" ref="B162:B172" si="76">B161</f>
        <v>Feuille20</v>
      </c>
      <c r="D162">
        <f t="shared" si="73"/>
        <v>2</v>
      </c>
      <c r="E162" s="55" t="str">
        <f t="shared" ca="1" si="64"/>
        <v>HLESX800 ECS00 028</v>
      </c>
      <c r="F162" s="54" t="str">
        <f t="shared" ca="1" si="68"/>
        <v>HLESX800</v>
      </c>
      <c r="G162" s="54" t="str">
        <f t="shared" ca="1" si="68"/>
        <v>ECS00</v>
      </c>
      <c r="H162" s="54" t="str">
        <f t="shared" ca="1" si="68"/>
        <v>028</v>
      </c>
      <c r="I162" s="57">
        <f t="shared" ca="1" si="68"/>
        <v>8058983596883</v>
      </c>
      <c r="J162" s="59" t="str">
        <f t="shared" ca="1" si="75"/>
        <v>fall 2018 .continuativo carry over</v>
      </c>
      <c r="K162" s="54" t="str">
        <f t="shared" ca="1" si="68"/>
        <v>18</v>
      </c>
    </row>
    <row r="163" spans="1:11">
      <c r="B163" t="str">
        <f t="shared" si="76"/>
        <v>Feuille20</v>
      </c>
      <c r="D163">
        <f t="shared" si="73"/>
        <v>3</v>
      </c>
      <c r="E163" s="55" t="str">
        <f t="shared" ca="1" si="64"/>
        <v>HLESX800 ECS00 009</v>
      </c>
      <c r="F163" s="54" t="str">
        <f t="shared" ca="1" si="68"/>
        <v>HLESX800</v>
      </c>
      <c r="G163" s="54" t="str">
        <f t="shared" ca="1" si="68"/>
        <v>ECS00</v>
      </c>
      <c r="H163" s="54" t="str">
        <f t="shared" ca="1" si="68"/>
        <v>009</v>
      </c>
      <c r="I163" s="57">
        <f t="shared" ca="1" si="68"/>
        <v>8050846001558</v>
      </c>
      <c r="J163" s="59" t="str">
        <f t="shared" ca="1" si="75"/>
        <v>fall 2018 .continuativo carry over</v>
      </c>
      <c r="K163" s="54" t="str">
        <f t="shared" ca="1" si="68"/>
        <v>18</v>
      </c>
    </row>
    <row r="164" spans="1:11">
      <c r="B164" t="str">
        <f t="shared" si="76"/>
        <v>Feuille20</v>
      </c>
      <c r="D164">
        <f t="shared" si="73"/>
        <v>4</v>
      </c>
      <c r="E164" s="55" t="str">
        <f t="shared" ca="1" si="64"/>
        <v>HLESX800 ECS00 084</v>
      </c>
      <c r="F164" s="54" t="str">
        <f t="shared" ca="1" si="64"/>
        <v>HLESX800</v>
      </c>
      <c r="G164" s="54" t="str">
        <f t="shared" ca="1" si="64"/>
        <v>ECS00</v>
      </c>
      <c r="H164" s="54" t="str">
        <f t="shared" ca="1" si="64"/>
        <v>084</v>
      </c>
      <c r="I164" s="57">
        <f t="shared" ca="1" si="64"/>
        <v>8058983596906</v>
      </c>
      <c r="J164" s="59" t="str">
        <f t="shared" ca="1" si="75"/>
        <v>fall 2018 .continuativo carry over</v>
      </c>
      <c r="K164" s="54" t="str">
        <f t="shared" ca="1" si="64"/>
        <v>18</v>
      </c>
    </row>
    <row r="165" spans="1:11">
      <c r="B165" t="str">
        <f t="shared" si="76"/>
        <v>Feuille20</v>
      </c>
      <c r="D165">
        <f t="shared" si="73"/>
        <v>5</v>
      </c>
      <c r="E165" s="55" t="str">
        <f t="shared" ca="1" si="64"/>
        <v>HLESX800 ECS00 039</v>
      </c>
      <c r="F165" s="54" t="str">
        <f t="shared" ca="1" si="64"/>
        <v>HLESX800</v>
      </c>
      <c r="G165" s="54" t="str">
        <f t="shared" ca="1" si="64"/>
        <v>ECS00</v>
      </c>
      <c r="H165" s="54" t="str">
        <f t="shared" ca="1" si="64"/>
        <v>039</v>
      </c>
      <c r="I165" s="57">
        <f t="shared" ca="1" si="64"/>
        <v>8058983596890</v>
      </c>
      <c r="J165" s="59" t="str">
        <f t="shared" ca="1" si="75"/>
        <v>fall 2018 .continuativo carry over</v>
      </c>
      <c r="K165" s="54" t="str">
        <f t="shared" ca="1" si="64"/>
        <v>18</v>
      </c>
    </row>
    <row r="166" spans="1:11">
      <c r="B166" t="str">
        <f t="shared" si="76"/>
        <v>Feuille20</v>
      </c>
      <c r="D166">
        <f t="shared" si="73"/>
        <v>6</v>
      </c>
      <c r="E166" s="55" t="str">
        <f t="shared" ca="1" si="64"/>
        <v>HLESX800 ECS00 055</v>
      </c>
      <c r="F166" s="54" t="str">
        <f t="shared" ca="1" si="64"/>
        <v>HLESX800</v>
      </c>
      <c r="G166" s="54" t="str">
        <f t="shared" ca="1" si="64"/>
        <v>ECS00</v>
      </c>
      <c r="H166" s="54" t="str">
        <f t="shared" ca="1" si="64"/>
        <v>055</v>
      </c>
      <c r="I166" s="57">
        <f t="shared" ca="1" si="64"/>
        <v>8058983596920</v>
      </c>
      <c r="J166" s="59" t="str">
        <f t="shared" ca="1" si="75"/>
        <v>fall 2018 .continuativo carry over</v>
      </c>
      <c r="K166" s="54" t="str">
        <f t="shared" ca="1" si="64"/>
        <v>18</v>
      </c>
    </row>
    <row r="167" spans="1:11">
      <c r="B167" t="str">
        <f t="shared" si="76"/>
        <v>Feuille20</v>
      </c>
      <c r="D167">
        <f t="shared" si="73"/>
        <v>7</v>
      </c>
      <c r="E167" s="55" t="str">
        <f t="shared" ca="1" si="64"/>
        <v>HLESGC00 ECS01 008</v>
      </c>
      <c r="F167" s="54" t="str">
        <f t="shared" ca="1" si="64"/>
        <v>HLESGC00</v>
      </c>
      <c r="G167" s="54" t="str">
        <f t="shared" ca="1" si="64"/>
        <v>ECS01</v>
      </c>
      <c r="H167" s="54" t="str">
        <f t="shared" ca="1" si="64"/>
        <v>008</v>
      </c>
      <c r="I167" s="57">
        <f t="shared" ca="1" si="64"/>
        <v>8050450214412</v>
      </c>
      <c r="J167" s="59" t="str">
        <f t="shared" ca="1" si="75"/>
        <v>fall 2018 .continuativo carry over</v>
      </c>
      <c r="K167" s="54" t="str">
        <f t="shared" ca="1" si="64"/>
        <v>18</v>
      </c>
    </row>
    <row r="168" spans="1:11">
      <c r="B168" t="str">
        <f t="shared" si="76"/>
        <v>Feuille20</v>
      </c>
      <c r="D168">
        <f t="shared" si="73"/>
        <v>8</v>
      </c>
      <c r="E168" s="55" t="str">
        <f t="shared" ca="1" si="64"/>
        <v>HLESGC00 ECS01 086</v>
      </c>
      <c r="F168" s="54" t="str">
        <f t="shared" ca="1" si="64"/>
        <v>HLESGC00</v>
      </c>
      <c r="G168" s="54" t="str">
        <f t="shared" ca="1" si="64"/>
        <v>ECS01</v>
      </c>
      <c r="H168" s="54" t="str">
        <f t="shared" ca="1" si="64"/>
        <v>086</v>
      </c>
      <c r="I168" s="57">
        <f t="shared" ca="1" si="64"/>
        <v>8058983597149</v>
      </c>
      <c r="J168" s="59" t="str">
        <f t="shared" ca="1" si="75"/>
        <v>fall 2018 .continuativo carry over</v>
      </c>
      <c r="K168" s="54" t="str">
        <f t="shared" ca="1" si="64"/>
        <v>18</v>
      </c>
    </row>
    <row r="169" spans="1:11">
      <c r="B169" t="str">
        <f t="shared" si="76"/>
        <v>Feuille20</v>
      </c>
      <c r="D169">
        <f t="shared" si="73"/>
        <v>9</v>
      </c>
      <c r="E169" s="55" t="str">
        <f t="shared" ca="1" si="64"/>
        <v>HLESGC00 ECS01 084</v>
      </c>
      <c r="F169" s="54" t="str">
        <f t="shared" ca="1" si="64"/>
        <v>HLESGC00</v>
      </c>
      <c r="G169" s="54" t="str">
        <f t="shared" ca="1" si="64"/>
        <v>ECS01</v>
      </c>
      <c r="H169" s="54" t="str">
        <f t="shared" ca="1" si="64"/>
        <v>084</v>
      </c>
      <c r="I169" s="57">
        <f t="shared" ca="1" si="64"/>
        <v>8050450214405</v>
      </c>
      <c r="J169" s="59" t="str">
        <f t="shared" ca="1" si="75"/>
        <v>fall 2018 .continuativo carry over</v>
      </c>
      <c r="K169" s="54" t="str">
        <f t="shared" ca="1" si="64"/>
        <v>18</v>
      </c>
    </row>
    <row r="170" spans="1:11">
      <c r="B170" t="str">
        <f t="shared" si="76"/>
        <v>Feuille20</v>
      </c>
      <c r="D170">
        <f t="shared" si="73"/>
        <v>10</v>
      </c>
      <c r="E170" s="55" t="str">
        <f t="shared" ca="1" si="64"/>
        <v>HLESGC00 ECS01 055</v>
      </c>
      <c r="F170" s="54" t="str">
        <f t="shared" ca="1" si="64"/>
        <v>HLESGC00</v>
      </c>
      <c r="G170" s="54" t="str">
        <f t="shared" ca="1" si="64"/>
        <v>ECS01</v>
      </c>
      <c r="H170" s="54" t="str">
        <f t="shared" ca="1" si="64"/>
        <v>055</v>
      </c>
      <c r="I170" s="57">
        <f t="shared" ca="1" si="64"/>
        <v>8050450214399</v>
      </c>
      <c r="J170" s="59" t="str">
        <f t="shared" ca="1" si="75"/>
        <v>fall 2018 .continuativo carry over</v>
      </c>
      <c r="K170" s="54" t="str">
        <f t="shared" ca="1" si="64"/>
        <v>18</v>
      </c>
    </row>
    <row r="171" spans="1:11">
      <c r="B171" t="str">
        <f t="shared" si="76"/>
        <v>Feuille20</v>
      </c>
      <c r="D171">
        <f t="shared" si="73"/>
        <v>11</v>
      </c>
      <c r="E171" s="55" t="str">
        <f t="shared" ca="1" si="64"/>
        <v/>
      </c>
      <c r="F171" s="54" t="str">
        <f t="shared" ca="1" si="64"/>
        <v/>
      </c>
      <c r="G171" s="54" t="str">
        <f t="shared" ca="1" si="64"/>
        <v/>
      </c>
      <c r="H171" s="54" t="str">
        <f t="shared" ca="1" si="64"/>
        <v/>
      </c>
      <c r="I171" s="57">
        <f t="shared" ca="1" si="64"/>
        <v>0</v>
      </c>
      <c r="J171" s="59" t="str">
        <f t="shared" ca="1" si="75"/>
        <v/>
      </c>
      <c r="K171" s="54" t="str">
        <f t="shared" ca="1" si="64"/>
        <v/>
      </c>
    </row>
    <row r="172" spans="1:11">
      <c r="B172" t="str">
        <f t="shared" si="76"/>
        <v>Feuille20</v>
      </c>
      <c r="D172">
        <f t="shared" si="73"/>
        <v>12</v>
      </c>
      <c r="E172" s="55" t="str">
        <f t="shared" ca="1" si="64"/>
        <v/>
      </c>
      <c r="F172" s="54" t="str">
        <f t="shared" ca="1" si="64"/>
        <v/>
      </c>
      <c r="G172" s="54" t="str">
        <f t="shared" ca="1" si="64"/>
        <v/>
      </c>
      <c r="H172" s="54" t="str">
        <f t="shared" ca="1" si="64"/>
        <v/>
      </c>
      <c r="I172" s="57">
        <f t="shared" ca="1" si="64"/>
        <v>0</v>
      </c>
      <c r="J172" s="59" t="str">
        <f t="shared" ca="1" si="75"/>
        <v/>
      </c>
      <c r="K172" s="54" t="str">
        <f t="shared" ca="1" si="64"/>
        <v/>
      </c>
    </row>
    <row r="173" spans="1:11">
      <c r="B173" s="58" t="s">
        <v>1140</v>
      </c>
    </row>
    <row r="174" spans="1:11">
      <c r="A174">
        <f t="shared" ref="A174" si="77">A161+1</f>
        <v>21</v>
      </c>
      <c r="B174" t="str">
        <f t="shared" ref="B174" si="78">"Feuille"&amp;A174</f>
        <v>Feuille21</v>
      </c>
      <c r="D174">
        <f t="shared" ref="D174:D185" si="79">D173+1</f>
        <v>1</v>
      </c>
      <c r="E174" s="55" t="str">
        <f t="shared" ref="E174" ca="1" si="80">INDEX(INDIRECT($B174&amp;"!" &amp;$B$1),$D174,1+COLUMN(E174)-COLUMN($E174))</f>
        <v>HLESGC00 PES00 054</v>
      </c>
      <c r="F174" s="54" t="str">
        <f t="shared" ca="1" si="68"/>
        <v>HLESGC00</v>
      </c>
      <c r="G174" s="54" t="str">
        <f t="shared" ca="1" si="68"/>
        <v>PES00</v>
      </c>
      <c r="H174" s="54" t="str">
        <f t="shared" ca="1" si="68"/>
        <v>054</v>
      </c>
      <c r="I174" s="57">
        <f t="shared" ca="1" si="68"/>
        <v>8050450213903</v>
      </c>
      <c r="J174" s="59" t="str">
        <f t="shared" ref="J174:J185" ca="1" si="81">IF(E174="","",$B$2)</f>
        <v>fall 2018 .continuativo carry over</v>
      </c>
      <c r="K174" s="54" t="str">
        <f t="shared" ca="1" si="68"/>
        <v>19</v>
      </c>
    </row>
    <row r="175" spans="1:11">
      <c r="B175" t="str">
        <f t="shared" ref="B175:B185" si="82">B174</f>
        <v>Feuille21</v>
      </c>
      <c r="D175">
        <f t="shared" si="79"/>
        <v>2</v>
      </c>
      <c r="E175" s="55" t="str">
        <f t="shared" ca="1" si="64"/>
        <v>HLESGC00 PES00 084</v>
      </c>
      <c r="F175" s="54" t="str">
        <f t="shared" ca="1" si="68"/>
        <v>HLESGC00</v>
      </c>
      <c r="G175" s="54" t="str">
        <f t="shared" ca="1" si="68"/>
        <v>PES00</v>
      </c>
      <c r="H175" s="54" t="str">
        <f t="shared" ca="1" si="68"/>
        <v>084</v>
      </c>
      <c r="I175" s="57">
        <f t="shared" ca="1" si="68"/>
        <v>8050450215396</v>
      </c>
      <c r="J175" s="59" t="str">
        <f t="shared" ca="1" si="81"/>
        <v>fall 2018 .continuativo carry over</v>
      </c>
      <c r="K175" s="54" t="str">
        <f t="shared" ca="1" si="68"/>
        <v>19</v>
      </c>
    </row>
    <row r="176" spans="1:11">
      <c r="B176" t="str">
        <f t="shared" si="82"/>
        <v>Feuille21</v>
      </c>
      <c r="D176">
        <f t="shared" si="79"/>
        <v>3</v>
      </c>
      <c r="E176" s="55" t="str">
        <f t="shared" ca="1" si="64"/>
        <v>HLESGC00 PES00 055</v>
      </c>
      <c r="F176" s="54" t="str">
        <f t="shared" ca="1" si="68"/>
        <v>HLESGC00</v>
      </c>
      <c r="G176" s="54" t="str">
        <f t="shared" ca="1" si="68"/>
        <v>PES00</v>
      </c>
      <c r="H176" s="54" t="str">
        <f t="shared" ca="1" si="68"/>
        <v>055</v>
      </c>
      <c r="I176" s="57">
        <f t="shared" ca="1" si="68"/>
        <v>8050450215402</v>
      </c>
      <c r="J176" s="59" t="str">
        <f t="shared" ca="1" si="81"/>
        <v>fall 2018 .continuativo carry over</v>
      </c>
      <c r="K176" s="54" t="str">
        <f t="shared" ca="1" si="68"/>
        <v>19</v>
      </c>
    </row>
    <row r="177" spans="1:11">
      <c r="B177" t="str">
        <f t="shared" si="82"/>
        <v>Feuille21</v>
      </c>
      <c r="D177">
        <f t="shared" si="79"/>
        <v>4</v>
      </c>
      <c r="E177" s="55" t="str">
        <f t="shared" ca="1" si="64"/>
        <v>HLESGC00 ROS00 054</v>
      </c>
      <c r="F177" s="54" t="str">
        <f t="shared" ca="1" si="64"/>
        <v>HLESGC00</v>
      </c>
      <c r="G177" s="54" t="str">
        <f t="shared" ca="1" si="64"/>
        <v>ROS00</v>
      </c>
      <c r="H177" s="54" t="str">
        <f t="shared" ca="1" si="64"/>
        <v>054</v>
      </c>
      <c r="I177" s="57">
        <f t="shared" ca="1" si="64"/>
        <v>8050450213682</v>
      </c>
      <c r="J177" s="59" t="str">
        <f t="shared" ca="1" si="81"/>
        <v>fall 2018 .continuativo carry over</v>
      </c>
      <c r="K177" s="54" t="str">
        <f t="shared" ca="1" si="64"/>
        <v>19</v>
      </c>
    </row>
    <row r="178" spans="1:11">
      <c r="B178" t="str">
        <f t="shared" si="82"/>
        <v>Feuille21</v>
      </c>
      <c r="D178">
        <f t="shared" si="79"/>
        <v>5</v>
      </c>
      <c r="E178" s="55" t="str">
        <f t="shared" ca="1" si="64"/>
        <v>HLESGC00 ROS00 008</v>
      </c>
      <c r="F178" s="54" t="str">
        <f t="shared" ca="1" si="64"/>
        <v>HLESGC00</v>
      </c>
      <c r="G178" s="54" t="str">
        <f t="shared" ca="1" si="64"/>
        <v>ROS00</v>
      </c>
      <c r="H178" s="54" t="str">
        <f t="shared" ca="1" si="64"/>
        <v>008</v>
      </c>
      <c r="I178" s="57">
        <f t="shared" ca="1" si="64"/>
        <v>8056098538101</v>
      </c>
      <c r="J178" s="59" t="str">
        <f t="shared" ca="1" si="81"/>
        <v>fall 2018 .continuativo carry over</v>
      </c>
      <c r="K178" s="54" t="str">
        <f t="shared" ca="1" si="64"/>
        <v>19</v>
      </c>
    </row>
    <row r="179" spans="1:11">
      <c r="B179" t="str">
        <f t="shared" si="82"/>
        <v>Feuille21</v>
      </c>
      <c r="D179">
        <f t="shared" si="79"/>
        <v>6</v>
      </c>
      <c r="E179" s="55" t="str">
        <f t="shared" ca="1" si="64"/>
        <v>HLESGC00 ROS00 009</v>
      </c>
      <c r="F179" s="54" t="str">
        <f t="shared" ca="1" si="64"/>
        <v>HLESGC00</v>
      </c>
      <c r="G179" s="54" t="str">
        <f t="shared" ca="1" si="64"/>
        <v>ROS00</v>
      </c>
      <c r="H179" s="54" t="str">
        <f t="shared" ca="1" si="64"/>
        <v>009</v>
      </c>
      <c r="I179" s="57">
        <f t="shared" ca="1" si="64"/>
        <v>8050450212210</v>
      </c>
      <c r="J179" s="59" t="str">
        <f t="shared" ca="1" si="81"/>
        <v>fall 2018 .continuativo carry over</v>
      </c>
      <c r="K179" s="54" t="str">
        <f t="shared" ca="1" si="64"/>
        <v>19</v>
      </c>
    </row>
    <row r="180" spans="1:11">
      <c r="B180" t="str">
        <f t="shared" si="82"/>
        <v>Feuille21</v>
      </c>
      <c r="D180">
        <f t="shared" si="79"/>
        <v>7</v>
      </c>
      <c r="E180" s="55" t="str">
        <f t="shared" ca="1" si="64"/>
        <v>HLESGC00 ROS00 055</v>
      </c>
      <c r="F180" s="54" t="str">
        <f t="shared" ca="1" si="64"/>
        <v>HLESGC00</v>
      </c>
      <c r="G180" s="54" t="str">
        <f t="shared" ca="1" si="64"/>
        <v>ROS00</v>
      </c>
      <c r="H180" s="54" t="str">
        <f t="shared" ca="1" si="64"/>
        <v>055</v>
      </c>
      <c r="I180" s="57">
        <f t="shared" ca="1" si="64"/>
        <v>8050450213675</v>
      </c>
      <c r="J180" s="59" t="str">
        <f t="shared" ca="1" si="81"/>
        <v>fall 2018 .continuativo carry over</v>
      </c>
      <c r="K180" s="54" t="str">
        <f t="shared" ca="1" si="64"/>
        <v>19</v>
      </c>
    </row>
    <row r="181" spans="1:11">
      <c r="B181" t="str">
        <f t="shared" si="82"/>
        <v>Feuille21</v>
      </c>
      <c r="D181">
        <f t="shared" si="79"/>
        <v>8</v>
      </c>
      <c r="E181" s="55" t="str">
        <f t="shared" ca="1" si="64"/>
        <v/>
      </c>
      <c r="F181" s="54" t="str">
        <f t="shared" ca="1" si="64"/>
        <v/>
      </c>
      <c r="G181" s="54" t="str">
        <f t="shared" ca="1" si="64"/>
        <v/>
      </c>
      <c r="H181" s="54" t="str">
        <f t="shared" ca="1" si="64"/>
        <v/>
      </c>
      <c r="I181" s="57">
        <f t="shared" ca="1" si="64"/>
        <v>0</v>
      </c>
      <c r="J181" s="59" t="str">
        <f t="shared" ca="1" si="81"/>
        <v/>
      </c>
      <c r="K181" s="54" t="str">
        <f t="shared" ca="1" si="64"/>
        <v/>
      </c>
    </row>
    <row r="182" spans="1:11">
      <c r="B182" t="str">
        <f t="shared" si="82"/>
        <v>Feuille21</v>
      </c>
      <c r="D182">
        <f t="shared" si="79"/>
        <v>9</v>
      </c>
      <c r="E182" s="55" t="str">
        <f t="shared" ca="1" si="64"/>
        <v/>
      </c>
      <c r="F182" s="54" t="str">
        <f t="shared" ca="1" si="64"/>
        <v/>
      </c>
      <c r="G182" s="54" t="str">
        <f t="shared" ca="1" si="64"/>
        <v/>
      </c>
      <c r="H182" s="54" t="str">
        <f t="shared" ca="1" si="64"/>
        <v/>
      </c>
      <c r="I182" s="57">
        <f t="shared" ca="1" si="64"/>
        <v>0</v>
      </c>
      <c r="J182" s="59" t="str">
        <f t="shared" ca="1" si="81"/>
        <v/>
      </c>
      <c r="K182" s="54" t="str">
        <f t="shared" ca="1" si="64"/>
        <v/>
      </c>
    </row>
    <row r="183" spans="1:11">
      <c r="B183" t="str">
        <f t="shared" si="82"/>
        <v>Feuille21</v>
      </c>
      <c r="D183">
        <f t="shared" si="79"/>
        <v>10</v>
      </c>
      <c r="E183" s="55" t="str">
        <f t="shared" ca="1" si="64"/>
        <v/>
      </c>
      <c r="F183" s="54" t="str">
        <f t="shared" ca="1" si="64"/>
        <v/>
      </c>
      <c r="G183" s="54" t="str">
        <f t="shared" ca="1" si="64"/>
        <v/>
      </c>
      <c r="H183" s="54" t="str">
        <f t="shared" ca="1" si="64"/>
        <v/>
      </c>
      <c r="I183" s="57">
        <f t="shared" ca="1" si="64"/>
        <v>0</v>
      </c>
      <c r="J183" s="59" t="str">
        <f t="shared" ca="1" si="81"/>
        <v/>
      </c>
      <c r="K183" s="54" t="str">
        <f t="shared" ca="1" si="64"/>
        <v/>
      </c>
    </row>
    <row r="184" spans="1:11">
      <c r="B184" t="str">
        <f t="shared" si="82"/>
        <v>Feuille21</v>
      </c>
      <c r="D184">
        <f t="shared" si="79"/>
        <v>11</v>
      </c>
      <c r="E184" s="55" t="str">
        <f t="shared" ca="1" si="64"/>
        <v/>
      </c>
      <c r="F184" s="54" t="str">
        <f t="shared" ca="1" si="64"/>
        <v/>
      </c>
      <c r="G184" s="54" t="str">
        <f t="shared" ca="1" si="64"/>
        <v/>
      </c>
      <c r="H184" s="54" t="str">
        <f t="shared" ca="1" si="64"/>
        <v/>
      </c>
      <c r="I184" s="57">
        <f t="shared" ca="1" si="64"/>
        <v>0</v>
      </c>
      <c r="J184" s="59" t="str">
        <f t="shared" ca="1" si="81"/>
        <v/>
      </c>
      <c r="K184" s="54" t="str">
        <f t="shared" ca="1" si="64"/>
        <v/>
      </c>
    </row>
    <row r="185" spans="1:11">
      <c r="B185" t="str">
        <f t="shared" si="82"/>
        <v>Feuille21</v>
      </c>
      <c r="D185">
        <f t="shared" si="79"/>
        <v>12</v>
      </c>
      <c r="E185" s="55" t="str">
        <f t="shared" ca="1" si="64"/>
        <v/>
      </c>
      <c r="F185" s="54" t="str">
        <f t="shared" ca="1" si="64"/>
        <v/>
      </c>
      <c r="G185" s="54" t="str">
        <f t="shared" ca="1" si="64"/>
        <v/>
      </c>
      <c r="H185" s="54" t="str">
        <f t="shared" ca="1" si="64"/>
        <v/>
      </c>
      <c r="I185" s="57">
        <f t="shared" ca="1" si="64"/>
        <v>0</v>
      </c>
      <c r="J185" s="59" t="str">
        <f t="shared" ca="1" si="81"/>
        <v/>
      </c>
      <c r="K185" s="54" t="str">
        <f t="shared" ca="1" si="64"/>
        <v/>
      </c>
    </row>
    <row r="186" spans="1:11">
      <c r="B186" s="58" t="s">
        <v>1140</v>
      </c>
    </row>
    <row r="187" spans="1:11">
      <c r="A187">
        <f t="shared" ref="A187" si="83">A174+1</f>
        <v>22</v>
      </c>
      <c r="B187" t="str">
        <f t="shared" ref="B187" si="84">"Feuille"&amp;A187</f>
        <v>Feuille22</v>
      </c>
      <c r="D187">
        <f t="shared" ref="D187:D198" si="85">D186+1</f>
        <v>1</v>
      </c>
      <c r="E187" s="55" t="str">
        <f t="shared" ref="E187:K215" ca="1" si="86">INDEX(INDIRECT($B187&amp;"!" &amp;$B$1),$D187,1+COLUMN(E187)-COLUMN($E187))</f>
        <v>SHOUC106 ECS00 055</v>
      </c>
      <c r="F187" s="54" t="str">
        <f t="shared" ca="1" si="86"/>
        <v>SHOUC106</v>
      </c>
      <c r="G187" s="54" t="str">
        <f t="shared" ca="1" si="86"/>
        <v>ECS00</v>
      </c>
      <c r="H187" s="54" t="str">
        <f t="shared" ca="1" si="86"/>
        <v>055</v>
      </c>
      <c r="I187" s="57">
        <f t="shared" ca="1" si="86"/>
        <v>8050450211244</v>
      </c>
      <c r="J187" s="59" t="str">
        <f t="shared" ref="J187:J198" ca="1" si="87">IF(E187="","",$B$2)</f>
        <v>fall 2018 .continuativo carry over</v>
      </c>
      <c r="K187" s="54" t="str">
        <f t="shared" ca="1" si="86"/>
        <v>20</v>
      </c>
    </row>
    <row r="188" spans="1:11">
      <c r="B188" t="str">
        <f t="shared" ref="B188:B198" si="88">B187</f>
        <v>Feuille22</v>
      </c>
      <c r="D188">
        <f t="shared" si="85"/>
        <v>2</v>
      </c>
      <c r="E188" s="55" t="str">
        <f t="shared" ca="1" si="64"/>
        <v>SHOUC106 ECS08 055</v>
      </c>
      <c r="F188" s="54" t="str">
        <f t="shared" ca="1" si="86"/>
        <v>SHOUC106</v>
      </c>
      <c r="G188" s="54" t="str">
        <f t="shared" ca="1" si="86"/>
        <v>ECS08</v>
      </c>
      <c r="H188" s="54" t="str">
        <f t="shared" ca="1" si="86"/>
        <v>055</v>
      </c>
      <c r="I188" s="57">
        <f t="shared" ca="1" si="86"/>
        <v>8050450211251</v>
      </c>
      <c r="J188" s="59" t="str">
        <f t="shared" ca="1" si="87"/>
        <v>fall 2018 .continuativo carry over</v>
      </c>
      <c r="K188" s="54" t="str">
        <f t="shared" ca="1" si="86"/>
        <v>20</v>
      </c>
    </row>
    <row r="189" spans="1:11">
      <c r="B189" t="str">
        <f t="shared" si="88"/>
        <v>Feuille22</v>
      </c>
      <c r="D189">
        <f t="shared" si="85"/>
        <v>3</v>
      </c>
      <c r="E189" s="55" t="str">
        <f t="shared" ca="1" si="64"/>
        <v/>
      </c>
      <c r="F189" s="54" t="str">
        <f t="shared" ca="1" si="86"/>
        <v/>
      </c>
      <c r="G189" s="54" t="str">
        <f t="shared" ca="1" si="86"/>
        <v/>
      </c>
      <c r="H189" s="54" t="str">
        <f t="shared" ca="1" si="86"/>
        <v xml:space="preserve">  </v>
      </c>
      <c r="I189" s="57">
        <f t="shared" ca="1" si="86"/>
        <v>0</v>
      </c>
      <c r="J189" s="59" t="str">
        <f t="shared" ca="1" si="87"/>
        <v/>
      </c>
      <c r="K189" s="54" t="str">
        <f t="shared" ca="1" si="86"/>
        <v/>
      </c>
    </row>
    <row r="190" spans="1:11">
      <c r="B190" t="str">
        <f t="shared" si="88"/>
        <v>Feuille22</v>
      </c>
      <c r="D190">
        <f t="shared" si="85"/>
        <v>4</v>
      </c>
      <c r="E190" s="55" t="str">
        <f t="shared" ca="1" si="64"/>
        <v/>
      </c>
      <c r="F190" s="54" t="str">
        <f t="shared" ca="1" si="64"/>
        <v/>
      </c>
      <c r="G190" s="54" t="str">
        <f t="shared" ca="1" si="64"/>
        <v/>
      </c>
      <c r="H190" s="54" t="str">
        <f t="shared" ca="1" si="64"/>
        <v/>
      </c>
      <c r="I190" s="57">
        <f t="shared" ca="1" si="64"/>
        <v>0</v>
      </c>
      <c r="J190" s="59" t="str">
        <f t="shared" ca="1" si="87"/>
        <v/>
      </c>
      <c r="K190" s="54" t="str">
        <f t="shared" ca="1" si="64"/>
        <v/>
      </c>
    </row>
    <row r="191" spans="1:11">
      <c r="B191" t="str">
        <f t="shared" si="88"/>
        <v>Feuille22</v>
      </c>
      <c r="D191">
        <f t="shared" si="85"/>
        <v>5</v>
      </c>
      <c r="E191" s="55" t="str">
        <f t="shared" ca="1" si="64"/>
        <v/>
      </c>
      <c r="F191" s="54" t="str">
        <f t="shared" ca="1" si="64"/>
        <v/>
      </c>
      <c r="G191" s="54" t="str">
        <f t="shared" ca="1" si="64"/>
        <v/>
      </c>
      <c r="H191" s="54" t="str">
        <f t="shared" ca="1" si="64"/>
        <v/>
      </c>
      <c r="I191" s="57">
        <f t="shared" ca="1" si="64"/>
        <v>0</v>
      </c>
      <c r="J191" s="59" t="str">
        <f t="shared" ca="1" si="87"/>
        <v/>
      </c>
      <c r="K191" s="54" t="str">
        <f t="shared" ca="1" si="64"/>
        <v/>
      </c>
    </row>
    <row r="192" spans="1:11">
      <c r="B192" t="str">
        <f t="shared" si="88"/>
        <v>Feuille22</v>
      </c>
      <c r="D192">
        <f t="shared" si="85"/>
        <v>6</v>
      </c>
      <c r="E192" s="55" t="str">
        <f t="shared" ca="1" si="64"/>
        <v/>
      </c>
      <c r="F192" s="54" t="str">
        <f t="shared" ca="1" si="64"/>
        <v/>
      </c>
      <c r="G192" s="54" t="str">
        <f t="shared" ca="1" si="64"/>
        <v/>
      </c>
      <c r="H192" s="54" t="str">
        <f t="shared" ca="1" si="64"/>
        <v/>
      </c>
      <c r="I192" s="57">
        <f t="shared" ca="1" si="64"/>
        <v>0</v>
      </c>
      <c r="J192" s="59" t="str">
        <f t="shared" ca="1" si="87"/>
        <v/>
      </c>
      <c r="K192" s="54" t="str">
        <f t="shared" ca="1" si="64"/>
        <v/>
      </c>
    </row>
    <row r="193" spans="1:11">
      <c r="B193" t="str">
        <f t="shared" si="88"/>
        <v>Feuille22</v>
      </c>
      <c r="D193">
        <f t="shared" si="85"/>
        <v>7</v>
      </c>
      <c r="E193" s="55" t="str">
        <f t="shared" ca="1" si="64"/>
        <v/>
      </c>
      <c r="F193" s="54" t="str">
        <f t="shared" ca="1" si="64"/>
        <v/>
      </c>
      <c r="G193" s="54" t="str">
        <f t="shared" ca="1" si="64"/>
        <v/>
      </c>
      <c r="H193" s="54" t="str">
        <f t="shared" ca="1" si="64"/>
        <v/>
      </c>
      <c r="I193" s="57">
        <f t="shared" ca="1" si="64"/>
        <v>0</v>
      </c>
      <c r="J193" s="59" t="str">
        <f t="shared" ca="1" si="87"/>
        <v/>
      </c>
      <c r="K193" s="54" t="str">
        <f t="shared" ca="1" si="64"/>
        <v/>
      </c>
    </row>
    <row r="194" spans="1:11">
      <c r="B194" t="str">
        <f t="shared" si="88"/>
        <v>Feuille22</v>
      </c>
      <c r="D194">
        <f t="shared" si="85"/>
        <v>8</v>
      </c>
      <c r="E194" s="55" t="str">
        <f t="shared" ca="1" si="64"/>
        <v/>
      </c>
      <c r="F194" s="54" t="str">
        <f t="shared" ca="1" si="64"/>
        <v/>
      </c>
      <c r="G194" s="54" t="str">
        <f t="shared" ca="1" si="64"/>
        <v/>
      </c>
      <c r="H194" s="54" t="str">
        <f t="shared" ca="1" si="64"/>
        <v/>
      </c>
      <c r="I194" s="57">
        <f t="shared" ca="1" si="64"/>
        <v>0</v>
      </c>
      <c r="J194" s="59" t="str">
        <f t="shared" ca="1" si="87"/>
        <v/>
      </c>
      <c r="K194" s="54" t="str">
        <f t="shared" ca="1" si="64"/>
        <v/>
      </c>
    </row>
    <row r="195" spans="1:11">
      <c r="B195" t="str">
        <f t="shared" si="88"/>
        <v>Feuille22</v>
      </c>
      <c r="D195">
        <f t="shared" si="85"/>
        <v>9</v>
      </c>
      <c r="E195" s="55" t="str">
        <f t="shared" ref="E195:K255" ca="1" si="89">INDEX(INDIRECT($B195&amp;"!" &amp;$B$1),$D195,1+COLUMN(E195)-COLUMN($E195))</f>
        <v/>
      </c>
      <c r="F195" s="54" t="str">
        <f t="shared" ca="1" si="89"/>
        <v/>
      </c>
      <c r="G195" s="54" t="str">
        <f t="shared" ca="1" si="89"/>
        <v/>
      </c>
      <c r="H195" s="54" t="str">
        <f t="shared" ca="1" si="89"/>
        <v/>
      </c>
      <c r="I195" s="57">
        <f t="shared" ca="1" si="89"/>
        <v>0</v>
      </c>
      <c r="J195" s="59" t="str">
        <f t="shared" ca="1" si="87"/>
        <v/>
      </c>
      <c r="K195" s="54" t="str">
        <f t="shared" ca="1" si="89"/>
        <v/>
      </c>
    </row>
    <row r="196" spans="1:11">
      <c r="B196" t="str">
        <f t="shared" si="88"/>
        <v>Feuille22</v>
      </c>
      <c r="D196">
        <f t="shared" si="85"/>
        <v>10</v>
      </c>
      <c r="E196" s="55" t="str">
        <f t="shared" ca="1" si="89"/>
        <v/>
      </c>
      <c r="F196" s="54" t="str">
        <f t="shared" ca="1" si="89"/>
        <v/>
      </c>
      <c r="G196" s="54" t="str">
        <f t="shared" ca="1" si="89"/>
        <v/>
      </c>
      <c r="H196" s="54" t="str">
        <f t="shared" ca="1" si="89"/>
        <v/>
      </c>
      <c r="I196" s="57">
        <f t="shared" ca="1" si="89"/>
        <v>0</v>
      </c>
      <c r="J196" s="59" t="str">
        <f t="shared" ca="1" si="87"/>
        <v/>
      </c>
      <c r="K196" s="54" t="str">
        <f t="shared" ca="1" si="89"/>
        <v/>
      </c>
    </row>
    <row r="197" spans="1:11">
      <c r="B197" t="str">
        <f t="shared" si="88"/>
        <v>Feuille22</v>
      </c>
      <c r="D197">
        <f t="shared" si="85"/>
        <v>11</v>
      </c>
      <c r="E197" s="55" t="str">
        <f t="shared" ca="1" si="89"/>
        <v/>
      </c>
      <c r="F197" s="54" t="str">
        <f t="shared" ca="1" si="89"/>
        <v/>
      </c>
      <c r="G197" s="54" t="str">
        <f t="shared" ca="1" si="89"/>
        <v/>
      </c>
      <c r="H197" s="54" t="str">
        <f t="shared" ca="1" si="89"/>
        <v/>
      </c>
      <c r="I197" s="57">
        <f t="shared" ca="1" si="89"/>
        <v>0</v>
      </c>
      <c r="J197" s="59" t="str">
        <f t="shared" ca="1" si="87"/>
        <v/>
      </c>
      <c r="K197" s="54" t="str">
        <f t="shared" ca="1" si="89"/>
        <v/>
      </c>
    </row>
    <row r="198" spans="1:11">
      <c r="B198" t="str">
        <f t="shared" si="88"/>
        <v>Feuille22</v>
      </c>
      <c r="D198">
        <f t="shared" si="85"/>
        <v>12</v>
      </c>
      <c r="E198" s="55" t="str">
        <f t="shared" ca="1" si="89"/>
        <v/>
      </c>
      <c r="F198" s="54" t="str">
        <f t="shared" ca="1" si="89"/>
        <v/>
      </c>
      <c r="G198" s="54" t="str">
        <f t="shared" ca="1" si="89"/>
        <v/>
      </c>
      <c r="H198" s="54" t="str">
        <f t="shared" ca="1" si="89"/>
        <v/>
      </c>
      <c r="I198" s="57">
        <f t="shared" ca="1" si="89"/>
        <v>0</v>
      </c>
      <c r="J198" s="59" t="str">
        <f t="shared" ca="1" si="87"/>
        <v/>
      </c>
      <c r="K198" s="54" t="str">
        <f t="shared" ca="1" si="89"/>
        <v/>
      </c>
    </row>
    <row r="199" spans="1:11">
      <c r="B199" s="58" t="s">
        <v>1140</v>
      </c>
    </row>
    <row r="200" spans="1:11">
      <c r="A200">
        <f t="shared" ref="A200" si="90">A187+1</f>
        <v>23</v>
      </c>
      <c r="B200" t="str">
        <f t="shared" ref="B200" si="91">"Feuille"&amp;A200</f>
        <v>Feuille23</v>
      </c>
      <c r="D200">
        <f t="shared" ref="D200:D211" si="92">D199+1</f>
        <v>1</v>
      </c>
      <c r="E200" s="55" t="str">
        <f t="shared" ref="E200" ca="1" si="93">INDEX(INDIRECT($B200&amp;"!" &amp;$B$1),$D200,1+COLUMN(E200)-COLUMN($E200))</f>
        <v>SHOUC006 MTS01 004</v>
      </c>
      <c r="F200" s="54" t="str">
        <f t="shared" ca="1" si="86"/>
        <v>SHOUC006</v>
      </c>
      <c r="G200" s="54" t="str">
        <f t="shared" ca="1" si="86"/>
        <v>MTS01</v>
      </c>
      <c r="H200" s="54" t="str">
        <f t="shared" ca="1" si="86"/>
        <v>004</v>
      </c>
      <c r="I200" s="57">
        <f t="shared" ca="1" si="86"/>
        <v>8050450211268</v>
      </c>
      <c r="J200" s="59" t="str">
        <f t="shared" ref="J200:J211" ca="1" si="94">IF(E200="","",$B$2)</f>
        <v>fall 2018 .continuativo carry over</v>
      </c>
      <c r="K200" s="54" t="str">
        <f t="shared" ca="1" si="86"/>
        <v>21</v>
      </c>
    </row>
    <row r="201" spans="1:11">
      <c r="B201" t="str">
        <f t="shared" ref="B201:B211" si="95">B200</f>
        <v>Feuille23</v>
      </c>
      <c r="D201">
        <f t="shared" si="92"/>
        <v>2</v>
      </c>
      <c r="E201" s="55" t="str">
        <f t="shared" ca="1" si="89"/>
        <v>SHOUC006 MTS01 061</v>
      </c>
      <c r="F201" s="54" t="str">
        <f t="shared" ca="1" si="86"/>
        <v>SHOUC006</v>
      </c>
      <c r="G201" s="54" t="str">
        <f t="shared" ca="1" si="86"/>
        <v>MTS01</v>
      </c>
      <c r="H201" s="54" t="str">
        <f t="shared" ca="1" si="86"/>
        <v>061</v>
      </c>
      <c r="I201" s="57">
        <f t="shared" ca="1" si="86"/>
        <v>8050450211275</v>
      </c>
      <c r="J201" s="59" t="str">
        <f t="shared" ca="1" si="94"/>
        <v>fall 2018 .continuativo carry over</v>
      </c>
      <c r="K201" s="54" t="str">
        <f t="shared" ca="1" si="86"/>
        <v>21</v>
      </c>
    </row>
    <row r="202" spans="1:11">
      <c r="B202" t="str">
        <f t="shared" si="95"/>
        <v>Feuille23</v>
      </c>
      <c r="D202">
        <f t="shared" si="92"/>
        <v>3</v>
      </c>
      <c r="E202" s="55" t="str">
        <f t="shared" ca="1" si="89"/>
        <v>SHOUC006 MTS01 348</v>
      </c>
      <c r="F202" s="54" t="str">
        <f t="shared" ca="1" si="86"/>
        <v>SHOUC006</v>
      </c>
      <c r="G202" s="54" t="str">
        <f t="shared" ca="1" si="86"/>
        <v>MTS01</v>
      </c>
      <c r="H202" s="54" t="str">
        <f t="shared" ca="1" si="86"/>
        <v>348</v>
      </c>
      <c r="I202" s="57">
        <f t="shared" ca="1" si="86"/>
        <v>8050450211282</v>
      </c>
      <c r="J202" s="59" t="str">
        <f t="shared" ca="1" si="94"/>
        <v>fall 2018 .continuativo carry over</v>
      </c>
      <c r="K202" s="54" t="str">
        <f t="shared" ca="1" si="86"/>
        <v>21</v>
      </c>
    </row>
    <row r="203" spans="1:11">
      <c r="B203" t="str">
        <f t="shared" si="95"/>
        <v>Feuille23</v>
      </c>
      <c r="D203">
        <f t="shared" si="92"/>
        <v>4</v>
      </c>
      <c r="E203" s="55" t="str">
        <f t="shared" ca="1" si="89"/>
        <v>SHOUC400 MTS01 004</v>
      </c>
      <c r="F203" s="54" t="str">
        <f t="shared" ca="1" si="89"/>
        <v>SHOUC400</v>
      </c>
      <c r="G203" s="54" t="str">
        <f t="shared" ca="1" si="89"/>
        <v>MTS01</v>
      </c>
      <c r="H203" s="54" t="str">
        <f t="shared" ca="1" si="89"/>
        <v>004</v>
      </c>
      <c r="I203" s="57">
        <f t="shared" ca="1" si="89"/>
        <v>8050450212470</v>
      </c>
      <c r="J203" s="59" t="str">
        <f t="shared" ca="1" si="94"/>
        <v>fall 2018 .continuativo carry over</v>
      </c>
      <c r="K203" s="54" t="str">
        <f t="shared" ca="1" si="89"/>
        <v>21</v>
      </c>
    </row>
    <row r="204" spans="1:11">
      <c r="B204" t="str">
        <f t="shared" si="95"/>
        <v>Feuille23</v>
      </c>
      <c r="D204">
        <f t="shared" si="92"/>
        <v>5</v>
      </c>
      <c r="E204" s="55" t="str">
        <f t="shared" ca="1" si="89"/>
        <v/>
      </c>
      <c r="F204" s="54" t="str">
        <f t="shared" ca="1" si="89"/>
        <v/>
      </c>
      <c r="G204" s="54" t="str">
        <f t="shared" ca="1" si="89"/>
        <v/>
      </c>
      <c r="H204" s="54" t="str">
        <f t="shared" ca="1" si="89"/>
        <v/>
      </c>
      <c r="I204" s="57">
        <f t="shared" ca="1" si="89"/>
        <v>0</v>
      </c>
      <c r="J204" s="59" t="str">
        <f t="shared" ca="1" si="94"/>
        <v/>
      </c>
      <c r="K204" s="54" t="str">
        <f t="shared" ca="1" si="89"/>
        <v/>
      </c>
    </row>
    <row r="205" spans="1:11">
      <c r="B205" t="str">
        <f t="shared" si="95"/>
        <v>Feuille23</v>
      </c>
      <c r="D205">
        <f t="shared" si="92"/>
        <v>6</v>
      </c>
      <c r="E205" s="55" t="str">
        <f t="shared" ca="1" si="89"/>
        <v/>
      </c>
      <c r="F205" s="54" t="str">
        <f t="shared" ca="1" si="89"/>
        <v/>
      </c>
      <c r="G205" s="54" t="str">
        <f t="shared" ca="1" si="89"/>
        <v/>
      </c>
      <c r="H205" s="54" t="str">
        <f t="shared" ca="1" si="89"/>
        <v/>
      </c>
      <c r="I205" s="57">
        <f t="shared" ca="1" si="89"/>
        <v>0</v>
      </c>
      <c r="J205" s="59" t="str">
        <f t="shared" ca="1" si="94"/>
        <v/>
      </c>
      <c r="K205" s="54" t="str">
        <f t="shared" ca="1" si="89"/>
        <v/>
      </c>
    </row>
    <row r="206" spans="1:11">
      <c r="B206" t="str">
        <f t="shared" si="95"/>
        <v>Feuille23</v>
      </c>
      <c r="D206">
        <f t="shared" si="92"/>
        <v>7</v>
      </c>
      <c r="E206" s="55" t="str">
        <f t="shared" ca="1" si="89"/>
        <v/>
      </c>
      <c r="F206" s="54" t="str">
        <f t="shared" ca="1" si="89"/>
        <v/>
      </c>
      <c r="G206" s="54" t="str">
        <f t="shared" ca="1" si="89"/>
        <v/>
      </c>
      <c r="H206" s="54" t="str">
        <f t="shared" ca="1" si="89"/>
        <v/>
      </c>
      <c r="I206" s="57">
        <f t="shared" ca="1" si="89"/>
        <v>0</v>
      </c>
      <c r="J206" s="59" t="str">
        <f t="shared" ca="1" si="94"/>
        <v/>
      </c>
      <c r="K206" s="54" t="str">
        <f t="shared" ca="1" si="89"/>
        <v/>
      </c>
    </row>
    <row r="207" spans="1:11">
      <c r="B207" t="str">
        <f t="shared" si="95"/>
        <v>Feuille23</v>
      </c>
      <c r="D207">
        <f t="shared" si="92"/>
        <v>8</v>
      </c>
      <c r="E207" s="55" t="str">
        <f t="shared" ca="1" si="89"/>
        <v/>
      </c>
      <c r="F207" s="54" t="str">
        <f t="shared" ca="1" si="89"/>
        <v/>
      </c>
      <c r="G207" s="54" t="str">
        <f t="shared" ca="1" si="89"/>
        <v/>
      </c>
      <c r="H207" s="54" t="str">
        <f t="shared" ca="1" si="89"/>
        <v/>
      </c>
      <c r="I207" s="57">
        <f t="shared" ca="1" si="89"/>
        <v>0</v>
      </c>
      <c r="J207" s="59" t="str">
        <f t="shared" ca="1" si="94"/>
        <v/>
      </c>
      <c r="K207" s="54" t="str">
        <f t="shared" ca="1" si="89"/>
        <v/>
      </c>
    </row>
    <row r="208" spans="1:11">
      <c r="B208" t="str">
        <f t="shared" si="95"/>
        <v>Feuille23</v>
      </c>
      <c r="D208">
        <f t="shared" si="92"/>
        <v>9</v>
      </c>
      <c r="E208" s="55" t="str">
        <f t="shared" ca="1" si="89"/>
        <v/>
      </c>
      <c r="F208" s="54" t="str">
        <f t="shared" ca="1" si="89"/>
        <v/>
      </c>
      <c r="G208" s="54" t="str">
        <f t="shared" ca="1" si="89"/>
        <v/>
      </c>
      <c r="H208" s="54" t="str">
        <f t="shared" ca="1" si="89"/>
        <v/>
      </c>
      <c r="I208" s="57">
        <f t="shared" ca="1" si="89"/>
        <v>0</v>
      </c>
      <c r="J208" s="59" t="str">
        <f t="shared" ca="1" si="94"/>
        <v/>
      </c>
      <c r="K208" s="54" t="str">
        <f t="shared" ca="1" si="89"/>
        <v/>
      </c>
    </row>
    <row r="209" spans="1:11">
      <c r="B209" t="str">
        <f t="shared" si="95"/>
        <v>Feuille23</v>
      </c>
      <c r="D209">
        <f t="shared" si="92"/>
        <v>10</v>
      </c>
      <c r="E209" s="55" t="str">
        <f t="shared" ca="1" si="89"/>
        <v/>
      </c>
      <c r="F209" s="54" t="str">
        <f t="shared" ca="1" si="89"/>
        <v/>
      </c>
      <c r="G209" s="54" t="str">
        <f t="shared" ca="1" si="89"/>
        <v/>
      </c>
      <c r="H209" s="54" t="str">
        <f t="shared" ca="1" si="89"/>
        <v/>
      </c>
      <c r="I209" s="57">
        <f t="shared" ca="1" si="89"/>
        <v>0</v>
      </c>
      <c r="J209" s="59" t="str">
        <f t="shared" ca="1" si="94"/>
        <v/>
      </c>
      <c r="K209" s="54" t="str">
        <f t="shared" ca="1" si="89"/>
        <v/>
      </c>
    </row>
    <row r="210" spans="1:11">
      <c r="B210" t="str">
        <f t="shared" si="95"/>
        <v>Feuille23</v>
      </c>
      <c r="D210">
        <f t="shared" si="92"/>
        <v>11</v>
      </c>
      <c r="E210" s="55" t="str">
        <f t="shared" ca="1" si="89"/>
        <v/>
      </c>
      <c r="F210" s="54" t="str">
        <f t="shared" ca="1" si="89"/>
        <v/>
      </c>
      <c r="G210" s="54" t="str">
        <f t="shared" ca="1" si="89"/>
        <v/>
      </c>
      <c r="H210" s="54" t="str">
        <f t="shared" ca="1" si="89"/>
        <v/>
      </c>
      <c r="I210" s="57">
        <f t="shared" ca="1" si="89"/>
        <v>0</v>
      </c>
      <c r="J210" s="59" t="str">
        <f t="shared" ca="1" si="94"/>
        <v/>
      </c>
      <c r="K210" s="54" t="str">
        <f t="shared" ca="1" si="89"/>
        <v/>
      </c>
    </row>
    <row r="211" spans="1:11">
      <c r="B211" t="str">
        <f t="shared" si="95"/>
        <v>Feuille23</v>
      </c>
      <c r="D211">
        <f t="shared" si="92"/>
        <v>12</v>
      </c>
      <c r="E211" s="55" t="str">
        <f t="shared" ca="1" si="89"/>
        <v/>
      </c>
      <c r="F211" s="54" t="str">
        <f t="shared" ca="1" si="89"/>
        <v/>
      </c>
      <c r="G211" s="54" t="str">
        <f t="shared" ca="1" si="89"/>
        <v/>
      </c>
      <c r="H211" s="54" t="str">
        <f t="shared" ca="1" si="89"/>
        <v/>
      </c>
      <c r="I211" s="57">
        <f t="shared" ca="1" si="89"/>
        <v>0</v>
      </c>
      <c r="J211" s="59" t="str">
        <f t="shared" ca="1" si="94"/>
        <v/>
      </c>
      <c r="K211" s="54" t="str">
        <f t="shared" ca="1" si="89"/>
        <v/>
      </c>
    </row>
    <row r="212" spans="1:11">
      <c r="B212" s="58" t="s">
        <v>1140</v>
      </c>
    </row>
    <row r="213" spans="1:11">
      <c r="A213">
        <f t="shared" ref="A213" si="96">A200+1</f>
        <v>24</v>
      </c>
      <c r="B213" t="str">
        <f t="shared" ref="B213" si="97">"Feuille"&amp;A213</f>
        <v>Feuille24</v>
      </c>
      <c r="D213">
        <f t="shared" ref="D213:D224" si="98">D212+1</f>
        <v>1</v>
      </c>
      <c r="E213" s="55" t="str">
        <f t="shared" ref="E213" ca="1" si="99">INDEX(INDIRECT($B213&amp;"!" &amp;$B$1),$D213,1+COLUMN(E213)-COLUMN($E213))</f>
        <v>SHOUG006 ECS00 008</v>
      </c>
      <c r="F213" s="54" t="str">
        <f t="shared" ca="1" si="86"/>
        <v>SHOUG006</v>
      </c>
      <c r="G213" s="54" t="str">
        <f t="shared" ca="1" si="86"/>
        <v>ECS00</v>
      </c>
      <c r="H213" s="54" t="str">
        <f t="shared" ca="1" si="86"/>
        <v>008</v>
      </c>
      <c r="I213" s="57">
        <f t="shared" ca="1" si="86"/>
        <v>8050450214801</v>
      </c>
      <c r="J213" s="59" t="str">
        <f t="shared" ref="J213:J224" ca="1" si="100">IF(E213="","",$B$2)</f>
        <v>fall 2018 .continuativo carry over</v>
      </c>
      <c r="K213" s="54" t="str">
        <f t="shared" ca="1" si="86"/>
        <v>22</v>
      </c>
    </row>
    <row r="214" spans="1:11">
      <c r="B214" t="str">
        <f t="shared" ref="B214:B224" si="101">B213</f>
        <v>Feuille24</v>
      </c>
      <c r="D214">
        <f t="shared" si="98"/>
        <v>2</v>
      </c>
      <c r="E214" s="55" t="str">
        <f t="shared" ca="1" si="89"/>
        <v>SHOUG006 TES01 008</v>
      </c>
      <c r="F214" s="54" t="str">
        <f t="shared" ca="1" si="86"/>
        <v>SHOUG006</v>
      </c>
      <c r="G214" s="54" t="str">
        <f t="shared" ca="1" si="86"/>
        <v>TES01</v>
      </c>
      <c r="H214" s="54" t="str">
        <f t="shared" ca="1" si="86"/>
        <v>008</v>
      </c>
      <c r="I214" s="57">
        <f t="shared" ca="1" si="86"/>
        <v>8050450214832</v>
      </c>
      <c r="J214" s="59" t="str">
        <f t="shared" ca="1" si="100"/>
        <v>fall 2018 .continuativo carry over</v>
      </c>
      <c r="K214" s="54" t="str">
        <f t="shared" ca="1" si="86"/>
        <v>22</v>
      </c>
    </row>
    <row r="215" spans="1:11">
      <c r="B215" t="str">
        <f t="shared" si="101"/>
        <v>Feuille24</v>
      </c>
      <c r="D215">
        <f t="shared" si="98"/>
        <v>3</v>
      </c>
      <c r="E215" s="55" t="str">
        <f t="shared" ca="1" si="89"/>
        <v>SHOUG006 TES01 054</v>
      </c>
      <c r="F215" s="54" t="str">
        <f t="shared" ca="1" si="86"/>
        <v>SHOUG006</v>
      </c>
      <c r="G215" s="54" t="str">
        <f t="shared" ca="1" si="86"/>
        <v>TES01</v>
      </c>
      <c r="H215" s="54" t="str">
        <f t="shared" ca="1" si="86"/>
        <v>054</v>
      </c>
      <c r="I215" s="57">
        <f t="shared" ca="1" si="86"/>
        <v>8051770309116</v>
      </c>
      <c r="J215" s="59" t="str">
        <f t="shared" ca="1" si="100"/>
        <v>fall 2018 .continuativo carry over</v>
      </c>
      <c r="K215" s="54" t="str">
        <f t="shared" ca="1" si="86"/>
        <v>22</v>
      </c>
    </row>
    <row r="216" spans="1:11">
      <c r="B216" t="str">
        <f t="shared" si="101"/>
        <v>Feuille24</v>
      </c>
      <c r="D216">
        <f t="shared" si="98"/>
        <v>4</v>
      </c>
      <c r="E216" s="55" t="str">
        <f t="shared" ca="1" si="89"/>
        <v>SHOUG006 TES01 055</v>
      </c>
      <c r="F216" s="54" t="str">
        <f t="shared" ca="1" si="89"/>
        <v>SHOUG006</v>
      </c>
      <c r="G216" s="54" t="str">
        <f t="shared" ca="1" si="89"/>
        <v>TES01</v>
      </c>
      <c r="H216" s="54" t="str">
        <f t="shared" ca="1" si="89"/>
        <v>055</v>
      </c>
      <c r="I216" s="57">
        <f t="shared" ca="1" si="89"/>
        <v>8050450214825</v>
      </c>
      <c r="J216" s="59" t="str">
        <f t="shared" ca="1" si="100"/>
        <v>fall 2018 .continuativo carry over</v>
      </c>
      <c r="K216" s="54" t="str">
        <f t="shared" ca="1" si="89"/>
        <v>22</v>
      </c>
    </row>
    <row r="217" spans="1:11">
      <c r="B217" t="str">
        <f t="shared" si="101"/>
        <v>Feuille24</v>
      </c>
      <c r="D217">
        <f t="shared" si="98"/>
        <v>5</v>
      </c>
      <c r="E217" s="55" t="str">
        <f t="shared" ca="1" si="89"/>
        <v/>
      </c>
      <c r="F217" s="54" t="str">
        <f t="shared" ca="1" si="89"/>
        <v/>
      </c>
      <c r="G217" s="54" t="str">
        <f t="shared" ca="1" si="89"/>
        <v/>
      </c>
      <c r="H217" s="54" t="str">
        <f t="shared" ca="1" si="89"/>
        <v xml:space="preserve">  </v>
      </c>
      <c r="I217" s="57">
        <f t="shared" ca="1" si="89"/>
        <v>0</v>
      </c>
      <c r="J217" s="59" t="str">
        <f t="shared" ca="1" si="100"/>
        <v/>
      </c>
      <c r="K217" s="54" t="str">
        <f t="shared" ca="1" si="89"/>
        <v/>
      </c>
    </row>
    <row r="218" spans="1:11">
      <c r="B218" t="str">
        <f t="shared" si="101"/>
        <v>Feuille24</v>
      </c>
      <c r="D218">
        <f t="shared" si="98"/>
        <v>6</v>
      </c>
      <c r="E218" s="55" t="str">
        <f t="shared" ca="1" si="89"/>
        <v/>
      </c>
      <c r="F218" s="54" t="str">
        <f t="shared" ca="1" si="89"/>
        <v/>
      </c>
      <c r="G218" s="54" t="str">
        <f t="shared" ca="1" si="89"/>
        <v/>
      </c>
      <c r="H218" s="54" t="str">
        <f t="shared" ca="1" si="89"/>
        <v/>
      </c>
      <c r="I218" s="57">
        <f t="shared" ca="1" si="89"/>
        <v>0</v>
      </c>
      <c r="J218" s="59" t="str">
        <f t="shared" ca="1" si="100"/>
        <v/>
      </c>
      <c r="K218" s="54" t="str">
        <f t="shared" ca="1" si="89"/>
        <v/>
      </c>
    </row>
    <row r="219" spans="1:11">
      <c r="B219" t="str">
        <f t="shared" si="101"/>
        <v>Feuille24</v>
      </c>
      <c r="D219">
        <f t="shared" si="98"/>
        <v>7</v>
      </c>
      <c r="E219" s="55" t="str">
        <f t="shared" ca="1" si="89"/>
        <v/>
      </c>
      <c r="F219" s="54" t="str">
        <f t="shared" ca="1" si="89"/>
        <v/>
      </c>
      <c r="G219" s="54" t="str">
        <f t="shared" ca="1" si="89"/>
        <v/>
      </c>
      <c r="H219" s="54" t="str">
        <f t="shared" ca="1" si="89"/>
        <v/>
      </c>
      <c r="I219" s="57">
        <f t="shared" ca="1" si="89"/>
        <v>0</v>
      </c>
      <c r="J219" s="59" t="str">
        <f t="shared" ca="1" si="100"/>
        <v/>
      </c>
      <c r="K219" s="54" t="str">
        <f t="shared" ca="1" si="89"/>
        <v/>
      </c>
    </row>
    <row r="220" spans="1:11">
      <c r="B220" t="str">
        <f t="shared" si="101"/>
        <v>Feuille24</v>
      </c>
      <c r="D220">
        <f t="shared" si="98"/>
        <v>8</v>
      </c>
      <c r="E220" s="55" t="str">
        <f t="shared" ca="1" si="89"/>
        <v/>
      </c>
      <c r="F220" s="54" t="str">
        <f t="shared" ca="1" si="89"/>
        <v/>
      </c>
      <c r="G220" s="54" t="str">
        <f t="shared" ca="1" si="89"/>
        <v/>
      </c>
      <c r="H220" s="54" t="str">
        <f t="shared" ca="1" si="89"/>
        <v/>
      </c>
      <c r="I220" s="57">
        <f t="shared" ca="1" si="89"/>
        <v>0</v>
      </c>
      <c r="J220" s="59" t="str">
        <f t="shared" ca="1" si="100"/>
        <v/>
      </c>
      <c r="K220" s="54" t="str">
        <f t="shared" ca="1" si="89"/>
        <v/>
      </c>
    </row>
    <row r="221" spans="1:11">
      <c r="B221" t="str">
        <f t="shared" si="101"/>
        <v>Feuille24</v>
      </c>
      <c r="D221">
        <f t="shared" si="98"/>
        <v>9</v>
      </c>
      <c r="E221" s="55" t="str">
        <f t="shared" ca="1" si="89"/>
        <v/>
      </c>
      <c r="F221" s="54" t="str">
        <f t="shared" ca="1" si="89"/>
        <v/>
      </c>
      <c r="G221" s="54" t="str">
        <f t="shared" ca="1" si="89"/>
        <v/>
      </c>
      <c r="H221" s="54" t="str">
        <f t="shared" ca="1" si="89"/>
        <v/>
      </c>
      <c r="I221" s="57">
        <f t="shared" ca="1" si="89"/>
        <v>0</v>
      </c>
      <c r="J221" s="59" t="str">
        <f t="shared" ca="1" si="100"/>
        <v/>
      </c>
      <c r="K221" s="54" t="str">
        <f t="shared" ca="1" si="89"/>
        <v/>
      </c>
    </row>
    <row r="222" spans="1:11">
      <c r="B222" t="str">
        <f t="shared" si="101"/>
        <v>Feuille24</v>
      </c>
      <c r="D222">
        <f t="shared" si="98"/>
        <v>10</v>
      </c>
      <c r="E222" s="55" t="str">
        <f t="shared" ca="1" si="89"/>
        <v/>
      </c>
      <c r="F222" s="54" t="str">
        <f t="shared" ca="1" si="89"/>
        <v/>
      </c>
      <c r="G222" s="54" t="str">
        <f t="shared" ca="1" si="89"/>
        <v/>
      </c>
      <c r="H222" s="54" t="str">
        <f t="shared" ca="1" si="89"/>
        <v/>
      </c>
      <c r="I222" s="57">
        <f t="shared" ca="1" si="89"/>
        <v>0</v>
      </c>
      <c r="J222" s="59" t="str">
        <f t="shared" ca="1" si="100"/>
        <v/>
      </c>
      <c r="K222" s="54" t="str">
        <f t="shared" ca="1" si="89"/>
        <v/>
      </c>
    </row>
    <row r="223" spans="1:11">
      <c r="B223" t="str">
        <f t="shared" si="101"/>
        <v>Feuille24</v>
      </c>
      <c r="D223">
        <f t="shared" si="98"/>
        <v>11</v>
      </c>
      <c r="E223" s="55" t="str">
        <f t="shared" ca="1" si="89"/>
        <v/>
      </c>
      <c r="F223" s="54" t="str">
        <f t="shared" ca="1" si="89"/>
        <v/>
      </c>
      <c r="G223" s="54" t="str">
        <f t="shared" ca="1" si="89"/>
        <v/>
      </c>
      <c r="H223" s="54" t="str">
        <f t="shared" ca="1" si="89"/>
        <v/>
      </c>
      <c r="I223" s="57">
        <f t="shared" ca="1" si="89"/>
        <v>0</v>
      </c>
      <c r="J223" s="59" t="str">
        <f t="shared" ca="1" si="100"/>
        <v/>
      </c>
      <c r="K223" s="54" t="str">
        <f t="shared" ca="1" si="89"/>
        <v/>
      </c>
    </row>
    <row r="224" spans="1:11">
      <c r="B224" t="str">
        <f t="shared" si="101"/>
        <v>Feuille24</v>
      </c>
      <c r="D224">
        <f t="shared" si="98"/>
        <v>12</v>
      </c>
      <c r="E224" s="55" t="str">
        <f t="shared" ca="1" si="89"/>
        <v/>
      </c>
      <c r="F224" s="54" t="str">
        <f t="shared" ca="1" si="89"/>
        <v/>
      </c>
      <c r="G224" s="54" t="str">
        <f t="shared" ca="1" si="89"/>
        <v/>
      </c>
      <c r="H224" s="54" t="str">
        <f t="shared" ca="1" si="89"/>
        <v/>
      </c>
      <c r="I224" s="57">
        <f t="shared" ca="1" si="89"/>
        <v>0</v>
      </c>
      <c r="J224" s="59" t="str">
        <f t="shared" ca="1" si="100"/>
        <v/>
      </c>
      <c r="K224" s="54" t="str">
        <f t="shared" ca="1" si="89"/>
        <v/>
      </c>
    </row>
    <row r="225" spans="1:11">
      <c r="B225" s="58" t="s">
        <v>1140</v>
      </c>
    </row>
    <row r="226" spans="1:11">
      <c r="A226">
        <f t="shared" ref="A226" si="102">A213+1</f>
        <v>25</v>
      </c>
      <c r="B226" t="str">
        <f t="shared" ref="B226" si="103">"Feuille"&amp;A226</f>
        <v>Feuille25</v>
      </c>
      <c r="D226">
        <f t="shared" ref="D226:D237" si="104">D225+1</f>
        <v>1</v>
      </c>
      <c r="E226" s="55" t="str">
        <f t="shared" ref="E226:K257" ca="1" si="105">INDEX(INDIRECT($B226&amp;"!" &amp;$B$1),$D226,1+COLUMN(E226)-COLUMN($E226))</f>
        <v>SHOUG000 ECS01 008</v>
      </c>
      <c r="F226" s="54" t="str">
        <f t="shared" ca="1" si="105"/>
        <v>SHOUG000</v>
      </c>
      <c r="G226" s="54" t="str">
        <f t="shared" ca="1" si="105"/>
        <v>ECS01</v>
      </c>
      <c r="H226" s="54" t="str">
        <f t="shared" ca="1" si="105"/>
        <v>008</v>
      </c>
      <c r="I226" s="57">
        <f t="shared" ca="1" si="105"/>
        <v>8050450215440</v>
      </c>
      <c r="J226" s="59" t="str">
        <f t="shared" ref="J226:J237" ca="1" si="106">IF(E226="","",$B$2)</f>
        <v>fall 2018 .continuativo carry over</v>
      </c>
      <c r="K226" s="54" t="str">
        <f t="shared" ca="1" si="105"/>
        <v>23</v>
      </c>
    </row>
    <row r="227" spans="1:11">
      <c r="B227" t="str">
        <f t="shared" ref="B227:B237" si="107">B226</f>
        <v>Feuille25</v>
      </c>
      <c r="D227">
        <f t="shared" si="104"/>
        <v>2</v>
      </c>
      <c r="E227" s="55" t="str">
        <f t="shared" ca="1" si="89"/>
        <v>SHOUG000 ECS01 054</v>
      </c>
      <c r="F227" s="54" t="str">
        <f t="shared" ca="1" si="105"/>
        <v>SHOUG000</v>
      </c>
      <c r="G227" s="54" t="str">
        <f t="shared" ca="1" si="105"/>
        <v>ECS01</v>
      </c>
      <c r="H227" s="54" t="str">
        <f t="shared" ca="1" si="105"/>
        <v>054</v>
      </c>
      <c r="I227" s="57">
        <f t="shared" ca="1" si="105"/>
        <v>8050450212487</v>
      </c>
      <c r="J227" s="59" t="str">
        <f t="shared" ca="1" si="106"/>
        <v>fall 2018 .continuativo carry over</v>
      </c>
      <c r="K227" s="54" t="str">
        <f t="shared" ca="1" si="105"/>
        <v>23</v>
      </c>
    </row>
    <row r="228" spans="1:11">
      <c r="B228" t="str">
        <f t="shared" si="107"/>
        <v>Feuille25</v>
      </c>
      <c r="D228">
        <f t="shared" si="104"/>
        <v>3</v>
      </c>
      <c r="E228" s="55" t="str">
        <f t="shared" ca="1" si="89"/>
        <v>SHOUG000 ECS01 084</v>
      </c>
      <c r="F228" s="54" t="str">
        <f t="shared" ca="1" si="105"/>
        <v>SHOUG000</v>
      </c>
      <c r="G228" s="54" t="str">
        <f t="shared" ca="1" si="105"/>
        <v>ECS01</v>
      </c>
      <c r="H228" s="54" t="str">
        <f t="shared" ca="1" si="105"/>
        <v>084</v>
      </c>
      <c r="I228" s="57">
        <f t="shared" ca="1" si="105"/>
        <v>8050450214351</v>
      </c>
      <c r="J228" s="59" t="str">
        <f t="shared" ca="1" si="106"/>
        <v>fall 2018 .continuativo carry over</v>
      </c>
      <c r="K228" s="54" t="str">
        <f t="shared" ca="1" si="105"/>
        <v>23</v>
      </c>
    </row>
    <row r="229" spans="1:11">
      <c r="B229" t="str">
        <f t="shared" si="107"/>
        <v>Feuille25</v>
      </c>
      <c r="D229">
        <f t="shared" si="104"/>
        <v>4</v>
      </c>
      <c r="E229" s="55" t="str">
        <f t="shared" ca="1" si="89"/>
        <v>SHOUG000 ECS01 055</v>
      </c>
      <c r="F229" s="54" t="str">
        <f t="shared" ca="1" si="89"/>
        <v>SHOUG000</v>
      </c>
      <c r="G229" s="54" t="str">
        <f t="shared" ca="1" si="89"/>
        <v>ECS01</v>
      </c>
      <c r="H229" s="54" t="str">
        <f t="shared" ca="1" si="89"/>
        <v>055</v>
      </c>
      <c r="I229" s="57">
        <f t="shared" ca="1" si="89"/>
        <v>8050450215464</v>
      </c>
      <c r="J229" s="59" t="str">
        <f t="shared" ca="1" si="106"/>
        <v>fall 2018 .continuativo carry over</v>
      </c>
      <c r="K229" s="54" t="str">
        <f t="shared" ca="1" si="89"/>
        <v>23</v>
      </c>
    </row>
    <row r="230" spans="1:11">
      <c r="B230" t="str">
        <f t="shared" si="107"/>
        <v>Feuille25</v>
      </c>
      <c r="D230">
        <f t="shared" si="104"/>
        <v>5</v>
      </c>
      <c r="E230" s="55" t="str">
        <f t="shared" ca="1" si="89"/>
        <v>SHOUG000 PES00 054</v>
      </c>
      <c r="F230" s="54" t="str">
        <f t="shared" ca="1" si="89"/>
        <v>SHOUG000</v>
      </c>
      <c r="G230" s="54" t="str">
        <f t="shared" ca="1" si="89"/>
        <v>PES00</v>
      </c>
      <c r="H230" s="54" t="str">
        <f t="shared" ca="1" si="89"/>
        <v>054</v>
      </c>
      <c r="I230" s="57">
        <f t="shared" ca="1" si="89"/>
        <v>8050450215426</v>
      </c>
      <c r="J230" s="59" t="str">
        <f t="shared" ca="1" si="106"/>
        <v>fall 2018 .continuativo carry over</v>
      </c>
      <c r="K230" s="54" t="str">
        <f t="shared" ca="1" si="89"/>
        <v>23</v>
      </c>
    </row>
    <row r="231" spans="1:11">
      <c r="B231" t="str">
        <f t="shared" si="107"/>
        <v>Feuille25</v>
      </c>
      <c r="D231">
        <f t="shared" si="104"/>
        <v>6</v>
      </c>
      <c r="E231" s="55" t="str">
        <f t="shared" ca="1" si="89"/>
        <v>SHOUG000 PES00 084</v>
      </c>
      <c r="F231" s="54" t="str">
        <f t="shared" ca="1" si="89"/>
        <v>SHOUG000</v>
      </c>
      <c r="G231" s="54" t="str">
        <f t="shared" ca="1" si="89"/>
        <v>PES00</v>
      </c>
      <c r="H231" s="54" t="str">
        <f t="shared" ca="1" si="89"/>
        <v>084</v>
      </c>
      <c r="I231" s="57">
        <f t="shared" ca="1" si="89"/>
        <v>8050450215419</v>
      </c>
      <c r="J231" s="59" t="str">
        <f t="shared" ca="1" si="106"/>
        <v>fall 2018 .continuativo carry over</v>
      </c>
      <c r="K231" s="54" t="str">
        <f t="shared" ca="1" si="89"/>
        <v>23</v>
      </c>
    </row>
    <row r="232" spans="1:11">
      <c r="B232" t="str">
        <f t="shared" si="107"/>
        <v>Feuille25</v>
      </c>
      <c r="D232">
        <f t="shared" si="104"/>
        <v>7</v>
      </c>
      <c r="E232" s="55" t="str">
        <f t="shared" ca="1" si="89"/>
        <v>SHOUG000 PES00 055</v>
      </c>
      <c r="F232" s="54" t="str">
        <f t="shared" ca="1" si="89"/>
        <v>SHOUG000</v>
      </c>
      <c r="G232" s="54" t="str">
        <f t="shared" ca="1" si="89"/>
        <v>PES00</v>
      </c>
      <c r="H232" s="54" t="str">
        <f t="shared" ca="1" si="89"/>
        <v>055</v>
      </c>
      <c r="I232" s="57">
        <f t="shared" ca="1" si="89"/>
        <v>8050450215433</v>
      </c>
      <c r="J232" s="59" t="str">
        <f t="shared" ca="1" si="106"/>
        <v>fall 2018 .continuativo carry over</v>
      </c>
      <c r="K232" s="54" t="str">
        <f t="shared" ca="1" si="89"/>
        <v>23</v>
      </c>
    </row>
    <row r="233" spans="1:11">
      <c r="B233" t="str">
        <f t="shared" si="107"/>
        <v>Feuille25</v>
      </c>
      <c r="D233">
        <f t="shared" si="104"/>
        <v>8</v>
      </c>
      <c r="E233" s="55" t="str">
        <f t="shared" ca="1" si="89"/>
        <v/>
      </c>
      <c r="F233" s="54" t="str">
        <f t="shared" ca="1" si="89"/>
        <v/>
      </c>
      <c r="G233" s="54" t="str">
        <f t="shared" ca="1" si="89"/>
        <v/>
      </c>
      <c r="H233" s="54" t="str">
        <f t="shared" ca="1" si="89"/>
        <v/>
      </c>
      <c r="I233" s="57">
        <f t="shared" ca="1" si="89"/>
        <v>0</v>
      </c>
      <c r="J233" s="59" t="str">
        <f t="shared" ca="1" si="106"/>
        <v/>
      </c>
      <c r="K233" s="54" t="str">
        <f t="shared" ca="1" si="89"/>
        <v/>
      </c>
    </row>
    <row r="234" spans="1:11">
      <c r="B234" t="str">
        <f t="shared" si="107"/>
        <v>Feuille25</v>
      </c>
      <c r="D234">
        <f t="shared" si="104"/>
        <v>9</v>
      </c>
      <c r="E234" s="55" t="str">
        <f t="shared" ca="1" si="89"/>
        <v/>
      </c>
      <c r="F234" s="54" t="str">
        <f t="shared" ca="1" si="89"/>
        <v/>
      </c>
      <c r="G234" s="54" t="str">
        <f t="shared" ca="1" si="89"/>
        <v/>
      </c>
      <c r="H234" s="54" t="str">
        <f t="shared" ca="1" si="89"/>
        <v/>
      </c>
      <c r="I234" s="57">
        <f t="shared" ca="1" si="89"/>
        <v>0</v>
      </c>
      <c r="J234" s="59" t="str">
        <f t="shared" ca="1" si="106"/>
        <v/>
      </c>
      <c r="K234" s="54" t="str">
        <f t="shared" ca="1" si="89"/>
        <v/>
      </c>
    </row>
    <row r="235" spans="1:11">
      <c r="B235" t="str">
        <f t="shared" si="107"/>
        <v>Feuille25</v>
      </c>
      <c r="D235">
        <f t="shared" si="104"/>
        <v>10</v>
      </c>
      <c r="E235" s="55" t="str">
        <f t="shared" ca="1" si="89"/>
        <v/>
      </c>
      <c r="F235" s="54" t="str">
        <f t="shared" ca="1" si="89"/>
        <v/>
      </c>
      <c r="G235" s="54" t="str">
        <f t="shared" ca="1" si="89"/>
        <v/>
      </c>
      <c r="H235" s="54" t="str">
        <f t="shared" ca="1" si="89"/>
        <v/>
      </c>
      <c r="I235" s="57">
        <f t="shared" ca="1" si="89"/>
        <v>0</v>
      </c>
      <c r="J235" s="59" t="str">
        <f t="shared" ca="1" si="106"/>
        <v/>
      </c>
      <c r="K235" s="54" t="str">
        <f t="shared" ca="1" si="89"/>
        <v/>
      </c>
    </row>
    <row r="236" spans="1:11">
      <c r="B236" t="str">
        <f t="shared" si="107"/>
        <v>Feuille25</v>
      </c>
      <c r="D236">
        <f t="shared" si="104"/>
        <v>11</v>
      </c>
      <c r="E236" s="55" t="str">
        <f t="shared" ca="1" si="89"/>
        <v/>
      </c>
      <c r="F236" s="54" t="str">
        <f t="shared" ca="1" si="89"/>
        <v/>
      </c>
      <c r="G236" s="54" t="str">
        <f t="shared" ca="1" si="89"/>
        <v/>
      </c>
      <c r="H236" s="54" t="str">
        <f t="shared" ca="1" si="89"/>
        <v/>
      </c>
      <c r="I236" s="57">
        <f t="shared" ca="1" si="89"/>
        <v>0</v>
      </c>
      <c r="J236" s="59" t="str">
        <f t="shared" ca="1" si="106"/>
        <v/>
      </c>
      <c r="K236" s="54" t="str">
        <f t="shared" ca="1" si="89"/>
        <v/>
      </c>
    </row>
    <row r="237" spans="1:11">
      <c r="B237" t="str">
        <f t="shared" si="107"/>
        <v>Feuille25</v>
      </c>
      <c r="D237">
        <f t="shared" si="104"/>
        <v>12</v>
      </c>
      <c r="E237" s="55" t="str">
        <f t="shared" ca="1" si="89"/>
        <v/>
      </c>
      <c r="F237" s="54" t="str">
        <f t="shared" ca="1" si="89"/>
        <v/>
      </c>
      <c r="G237" s="54" t="str">
        <f t="shared" ca="1" si="89"/>
        <v/>
      </c>
      <c r="H237" s="54" t="str">
        <f t="shared" ca="1" si="89"/>
        <v/>
      </c>
      <c r="I237" s="57">
        <f t="shared" ca="1" si="89"/>
        <v>0</v>
      </c>
      <c r="J237" s="59" t="str">
        <f t="shared" ca="1" si="106"/>
        <v/>
      </c>
      <c r="K237" s="54" t="str">
        <f t="shared" ca="1" si="89"/>
        <v/>
      </c>
    </row>
    <row r="238" spans="1:11">
      <c r="B238" s="58" t="s">
        <v>1140</v>
      </c>
    </row>
    <row r="239" spans="1:11">
      <c r="A239">
        <f t="shared" ref="A239" si="108">A226+1</f>
        <v>26</v>
      </c>
      <c r="B239" t="str">
        <f t="shared" ref="B239" si="109">"Feuille"&amp;A239</f>
        <v>Feuille26</v>
      </c>
      <c r="D239">
        <f t="shared" ref="D239:D250" si="110">D238+1</f>
        <v>1</v>
      </c>
      <c r="E239" s="55" t="str">
        <f t="shared" ref="E239" ca="1" si="111">INDEX(INDIRECT($B239&amp;"!" &amp;$B$1),$D239,1+COLUMN(E239)-COLUMN($E239))</f>
        <v>SHOUC317 ECS00 084</v>
      </c>
      <c r="F239" s="54" t="str">
        <f t="shared" ca="1" si="105"/>
        <v>SHOUC317</v>
      </c>
      <c r="G239" s="54" t="str">
        <f t="shared" ca="1" si="105"/>
        <v>ECS00</v>
      </c>
      <c r="H239" s="54" t="str">
        <f t="shared" ca="1" si="105"/>
        <v>084</v>
      </c>
      <c r="I239" s="57">
        <f t="shared" ca="1" si="105"/>
        <v>8056099170690</v>
      </c>
      <c r="J239" s="59" t="str">
        <f t="shared" ref="J239:J250" ca="1" si="112">IF(E239="","",$B$2)</f>
        <v>fall 2018 .continuativo carry over</v>
      </c>
      <c r="K239" s="54" t="str">
        <f t="shared" ca="1" si="105"/>
        <v>24</v>
      </c>
    </row>
    <row r="240" spans="1:11">
      <c r="B240" t="str">
        <f t="shared" ref="B240:B250" si="113">B239</f>
        <v>Feuille26</v>
      </c>
      <c r="D240">
        <f t="shared" si="110"/>
        <v>2</v>
      </c>
      <c r="E240" s="55" t="str">
        <f t="shared" ca="1" si="89"/>
        <v>SHOUC317 ECS00 054</v>
      </c>
      <c r="F240" s="54" t="str">
        <f t="shared" ca="1" si="105"/>
        <v>SHOUC317</v>
      </c>
      <c r="G240" s="54" t="str">
        <f t="shared" ca="1" si="105"/>
        <v>ECS00</v>
      </c>
      <c r="H240" s="54" t="str">
        <f t="shared" ca="1" si="105"/>
        <v>054</v>
      </c>
      <c r="I240" s="57">
        <f t="shared" ca="1" si="105"/>
        <v>8056099170683</v>
      </c>
      <c r="J240" s="59" t="str">
        <f t="shared" ca="1" si="112"/>
        <v>fall 2018 .continuativo carry over</v>
      </c>
      <c r="K240" s="54" t="str">
        <f t="shared" ca="1" si="105"/>
        <v>24</v>
      </c>
    </row>
    <row r="241" spans="1:11">
      <c r="B241" t="str">
        <f t="shared" si="113"/>
        <v>Feuille26</v>
      </c>
      <c r="D241">
        <f t="shared" si="110"/>
        <v>3</v>
      </c>
      <c r="E241" s="55" t="str">
        <f t="shared" ca="1" si="89"/>
        <v>SHOUC317 ECS00 055</v>
      </c>
      <c r="F241" s="54" t="str">
        <f t="shared" ca="1" si="105"/>
        <v>SHOUC317</v>
      </c>
      <c r="G241" s="54" t="str">
        <f t="shared" ca="1" si="105"/>
        <v>ECS00</v>
      </c>
      <c r="H241" s="54" t="str">
        <f t="shared" ca="1" si="105"/>
        <v>055</v>
      </c>
      <c r="I241" s="57">
        <f t="shared" ca="1" si="105"/>
        <v>8056099170706</v>
      </c>
      <c r="J241" s="59" t="str">
        <f t="shared" ca="1" si="112"/>
        <v>fall 2018 .continuativo carry over</v>
      </c>
      <c r="K241" s="54" t="str">
        <f t="shared" ca="1" si="105"/>
        <v>24</v>
      </c>
    </row>
    <row r="242" spans="1:11">
      <c r="B242" t="str">
        <f t="shared" si="113"/>
        <v>Feuille26</v>
      </c>
      <c r="D242">
        <f t="shared" si="110"/>
        <v>4</v>
      </c>
      <c r="E242" s="55" t="str">
        <f t="shared" ca="1" si="89"/>
        <v>SHOUA203 ECS00 084</v>
      </c>
      <c r="F242" s="54" t="str">
        <f t="shared" ca="1" si="89"/>
        <v>SHOUA203</v>
      </c>
      <c r="G242" s="54" t="str">
        <f t="shared" ca="1" si="89"/>
        <v>ECS00</v>
      </c>
      <c r="H242" s="54" t="str">
        <f t="shared" ca="1" si="89"/>
        <v>084</v>
      </c>
      <c r="I242" s="57">
        <f t="shared" ca="1" si="89"/>
        <v>8050450211138</v>
      </c>
      <c r="J242" s="59" t="str">
        <f t="shared" ca="1" si="112"/>
        <v>fall 2018 .continuativo carry over</v>
      </c>
      <c r="K242" s="54" t="str">
        <f t="shared" ca="1" si="89"/>
        <v>24</v>
      </c>
    </row>
    <row r="243" spans="1:11">
      <c r="B243" t="str">
        <f t="shared" si="113"/>
        <v>Feuille26</v>
      </c>
      <c r="D243">
        <f t="shared" si="110"/>
        <v>5</v>
      </c>
      <c r="E243" s="55" t="str">
        <f t="shared" ca="1" si="89"/>
        <v>SHOUA203 ECS00 055</v>
      </c>
      <c r="F243" s="54" t="str">
        <f t="shared" ca="1" si="89"/>
        <v>SHOUA203</v>
      </c>
      <c r="G243" s="54" t="str">
        <f t="shared" ca="1" si="89"/>
        <v>ECS00</v>
      </c>
      <c r="H243" s="54" t="str">
        <f t="shared" ca="1" si="89"/>
        <v>055</v>
      </c>
      <c r="I243" s="57">
        <f t="shared" ca="1" si="89"/>
        <v>8050450211114</v>
      </c>
      <c r="J243" s="59" t="str">
        <f t="shared" ca="1" si="112"/>
        <v>fall 2018 .continuativo carry over</v>
      </c>
      <c r="K243" s="54" t="str">
        <f t="shared" ca="1" si="89"/>
        <v>24</v>
      </c>
    </row>
    <row r="244" spans="1:11">
      <c r="B244" t="str">
        <f t="shared" si="113"/>
        <v>Feuille26</v>
      </c>
      <c r="D244">
        <f t="shared" si="110"/>
        <v>6</v>
      </c>
      <c r="E244" s="55" t="str">
        <f t="shared" ca="1" si="89"/>
        <v/>
      </c>
      <c r="F244" s="54" t="str">
        <f t="shared" ca="1" si="89"/>
        <v/>
      </c>
      <c r="G244" s="54" t="str">
        <f t="shared" ca="1" si="89"/>
        <v/>
      </c>
      <c r="H244" s="54" t="str">
        <f t="shared" ca="1" si="89"/>
        <v/>
      </c>
      <c r="I244" s="57">
        <f t="shared" ca="1" si="89"/>
        <v>0</v>
      </c>
      <c r="J244" s="59" t="str">
        <f t="shared" ca="1" si="112"/>
        <v/>
      </c>
      <c r="K244" s="54" t="str">
        <f t="shared" ca="1" si="89"/>
        <v/>
      </c>
    </row>
    <row r="245" spans="1:11">
      <c r="B245" t="str">
        <f t="shared" si="113"/>
        <v>Feuille26</v>
      </c>
      <c r="D245">
        <f t="shared" si="110"/>
        <v>7</v>
      </c>
      <c r="E245" s="55" t="str">
        <f t="shared" ca="1" si="89"/>
        <v/>
      </c>
      <c r="F245" s="54" t="str">
        <f t="shared" ca="1" si="89"/>
        <v/>
      </c>
      <c r="G245" s="54" t="str">
        <f t="shared" ca="1" si="89"/>
        <v/>
      </c>
      <c r="H245" s="54" t="str">
        <f t="shared" ca="1" si="89"/>
        <v/>
      </c>
      <c r="I245" s="57">
        <f t="shared" ca="1" si="89"/>
        <v>0</v>
      </c>
      <c r="J245" s="59" t="str">
        <f t="shared" ca="1" si="112"/>
        <v/>
      </c>
      <c r="K245" s="54" t="str">
        <f t="shared" ca="1" si="89"/>
        <v/>
      </c>
    </row>
    <row r="246" spans="1:11">
      <c r="B246" t="str">
        <f t="shared" si="113"/>
        <v>Feuille26</v>
      </c>
      <c r="D246">
        <f t="shared" si="110"/>
        <v>8</v>
      </c>
      <c r="E246" s="55" t="str">
        <f t="shared" ca="1" si="89"/>
        <v/>
      </c>
      <c r="F246" s="54" t="str">
        <f t="shared" ca="1" si="89"/>
        <v/>
      </c>
      <c r="G246" s="54" t="str">
        <f t="shared" ca="1" si="89"/>
        <v/>
      </c>
      <c r="H246" s="54" t="str">
        <f t="shared" ca="1" si="89"/>
        <v/>
      </c>
      <c r="I246" s="57">
        <f t="shared" ca="1" si="89"/>
        <v>0</v>
      </c>
      <c r="J246" s="59" t="str">
        <f t="shared" ca="1" si="112"/>
        <v/>
      </c>
      <c r="K246" s="54" t="str">
        <f t="shared" ca="1" si="89"/>
        <v/>
      </c>
    </row>
    <row r="247" spans="1:11">
      <c r="B247" t="str">
        <f t="shared" si="113"/>
        <v>Feuille26</v>
      </c>
      <c r="D247">
        <f t="shared" si="110"/>
        <v>9</v>
      </c>
      <c r="E247" s="55" t="str">
        <f t="shared" ca="1" si="89"/>
        <v/>
      </c>
      <c r="F247" s="54" t="str">
        <f t="shared" ca="1" si="89"/>
        <v/>
      </c>
      <c r="G247" s="54" t="str">
        <f t="shared" ca="1" si="89"/>
        <v/>
      </c>
      <c r="H247" s="54" t="str">
        <f t="shared" ca="1" si="89"/>
        <v/>
      </c>
      <c r="I247" s="57">
        <f t="shared" ca="1" si="89"/>
        <v>0</v>
      </c>
      <c r="J247" s="59" t="str">
        <f t="shared" ca="1" si="112"/>
        <v/>
      </c>
      <c r="K247" s="54" t="str">
        <f t="shared" ca="1" si="89"/>
        <v/>
      </c>
    </row>
    <row r="248" spans="1:11">
      <c r="B248" t="str">
        <f t="shared" si="113"/>
        <v>Feuille26</v>
      </c>
      <c r="D248">
        <f t="shared" si="110"/>
        <v>10</v>
      </c>
      <c r="E248" s="55" t="str">
        <f t="shared" ca="1" si="89"/>
        <v/>
      </c>
      <c r="F248" s="54" t="str">
        <f t="shared" ca="1" si="89"/>
        <v/>
      </c>
      <c r="G248" s="54" t="str">
        <f t="shared" ca="1" si="89"/>
        <v/>
      </c>
      <c r="H248" s="54" t="str">
        <f t="shared" ca="1" si="89"/>
        <v/>
      </c>
      <c r="I248" s="57">
        <f t="shared" ca="1" si="89"/>
        <v>0</v>
      </c>
      <c r="J248" s="59" t="str">
        <f t="shared" ca="1" si="112"/>
        <v/>
      </c>
      <c r="K248" s="54" t="str">
        <f t="shared" ca="1" si="89"/>
        <v/>
      </c>
    </row>
    <row r="249" spans="1:11">
      <c r="B249" t="str">
        <f t="shared" si="113"/>
        <v>Feuille26</v>
      </c>
      <c r="D249">
        <f t="shared" si="110"/>
        <v>11</v>
      </c>
      <c r="E249" s="55" t="str">
        <f t="shared" ca="1" si="89"/>
        <v/>
      </c>
      <c r="F249" s="54" t="str">
        <f t="shared" ca="1" si="89"/>
        <v/>
      </c>
      <c r="G249" s="54" t="str">
        <f t="shared" ca="1" si="89"/>
        <v/>
      </c>
      <c r="H249" s="54" t="str">
        <f t="shared" ca="1" si="89"/>
        <v/>
      </c>
      <c r="I249" s="57">
        <f t="shared" ca="1" si="89"/>
        <v>0</v>
      </c>
      <c r="J249" s="59" t="str">
        <f t="shared" ca="1" si="112"/>
        <v/>
      </c>
      <c r="K249" s="54" t="str">
        <f t="shared" ca="1" si="89"/>
        <v/>
      </c>
    </row>
    <row r="250" spans="1:11">
      <c r="B250" t="str">
        <f t="shared" si="113"/>
        <v>Feuille26</v>
      </c>
      <c r="D250">
        <f t="shared" si="110"/>
        <v>12</v>
      </c>
      <c r="E250" s="55" t="str">
        <f t="shared" ca="1" si="89"/>
        <v/>
      </c>
      <c r="F250" s="54" t="str">
        <f t="shared" ca="1" si="89"/>
        <v/>
      </c>
      <c r="G250" s="54" t="str">
        <f t="shared" ca="1" si="89"/>
        <v/>
      </c>
      <c r="H250" s="54" t="str">
        <f t="shared" ca="1" si="89"/>
        <v/>
      </c>
      <c r="I250" s="57">
        <f t="shared" ca="1" si="89"/>
        <v>0</v>
      </c>
      <c r="J250" s="59" t="str">
        <f t="shared" ca="1" si="112"/>
        <v/>
      </c>
      <c r="K250" s="54" t="str">
        <f t="shared" ca="1" si="89"/>
        <v/>
      </c>
    </row>
    <row r="251" spans="1:11">
      <c r="B251" s="58" t="s">
        <v>1140</v>
      </c>
    </row>
    <row r="252" spans="1:11">
      <c r="A252">
        <f t="shared" ref="A252" si="114">A239+1</f>
        <v>27</v>
      </c>
      <c r="B252" t="str">
        <f t="shared" ref="B252" si="115">"Feuille"&amp;A252</f>
        <v>Feuille27</v>
      </c>
      <c r="D252">
        <f t="shared" ref="D252:D263" si="116">D251+1</f>
        <v>1</v>
      </c>
      <c r="E252" s="55" t="str">
        <f t="shared" ref="E252" ca="1" si="117">INDEX(INDIRECT($B252&amp;"!" &amp;$B$1),$D252,1+COLUMN(E252)-COLUMN($E252))</f>
        <v>SHOUA203 ECS08 055</v>
      </c>
      <c r="F252" s="54" t="str">
        <f t="shared" ca="1" si="105"/>
        <v>SHOUA203</v>
      </c>
      <c r="G252" s="54" t="str">
        <f t="shared" ca="1" si="105"/>
        <v>ECS08</v>
      </c>
      <c r="H252" s="54" t="str">
        <f t="shared" ca="1" si="105"/>
        <v>055</v>
      </c>
      <c r="I252" s="57">
        <f t="shared" ca="1" si="105"/>
        <v>8050450211121</v>
      </c>
      <c r="J252" s="59" t="str">
        <f t="shared" ref="J252:J263" ca="1" si="118">IF(E252="","",$B$2)</f>
        <v>fall 2018 .continuativo carry over</v>
      </c>
      <c r="K252" s="54" t="str">
        <f t="shared" ca="1" si="105"/>
        <v>25</v>
      </c>
    </row>
    <row r="253" spans="1:11">
      <c r="B253" t="str">
        <f t="shared" ref="B253:B263" si="119">B252</f>
        <v>Feuille27</v>
      </c>
      <c r="D253">
        <f t="shared" si="116"/>
        <v>2</v>
      </c>
      <c r="E253" s="55" t="str">
        <f t="shared" ca="1" si="89"/>
        <v/>
      </c>
      <c r="F253" s="54" t="str">
        <f t="shared" ca="1" si="105"/>
        <v/>
      </c>
      <c r="G253" s="54" t="str">
        <f t="shared" ca="1" si="105"/>
        <v/>
      </c>
      <c r="H253" s="54" t="str">
        <f t="shared" ca="1" si="105"/>
        <v xml:space="preserve">   </v>
      </c>
      <c r="I253" s="57">
        <f t="shared" ca="1" si="105"/>
        <v>0</v>
      </c>
      <c r="J253" s="59" t="str">
        <f t="shared" ca="1" si="118"/>
        <v/>
      </c>
      <c r="K253" s="54" t="str">
        <f t="shared" ca="1" si="105"/>
        <v/>
      </c>
    </row>
    <row r="254" spans="1:11">
      <c r="B254" t="str">
        <f t="shared" si="119"/>
        <v>Feuille27</v>
      </c>
      <c r="D254">
        <f t="shared" si="116"/>
        <v>3</v>
      </c>
      <c r="E254" s="55" t="str">
        <f t="shared" ca="1" si="89"/>
        <v/>
      </c>
      <c r="F254" s="54" t="str">
        <f t="shared" ca="1" si="105"/>
        <v/>
      </c>
      <c r="G254" s="54" t="str">
        <f t="shared" ca="1" si="105"/>
        <v/>
      </c>
      <c r="H254" s="54" t="str">
        <f t="shared" ca="1" si="105"/>
        <v/>
      </c>
      <c r="I254" s="57">
        <f t="shared" ca="1" si="105"/>
        <v>0</v>
      </c>
      <c r="J254" s="59" t="str">
        <f t="shared" ca="1" si="118"/>
        <v/>
      </c>
      <c r="K254" s="54" t="str">
        <f t="shared" ca="1" si="105"/>
        <v/>
      </c>
    </row>
    <row r="255" spans="1:11">
      <c r="B255" t="str">
        <f t="shared" si="119"/>
        <v>Feuille27</v>
      </c>
      <c r="D255">
        <f t="shared" si="116"/>
        <v>4</v>
      </c>
      <c r="E255" s="55" t="str">
        <f t="shared" ca="1" si="89"/>
        <v/>
      </c>
      <c r="F255" s="54" t="str">
        <f t="shared" ca="1" si="89"/>
        <v/>
      </c>
      <c r="G255" s="54" t="str">
        <f t="shared" ca="1" si="89"/>
        <v/>
      </c>
      <c r="H255" s="54" t="str">
        <f t="shared" ca="1" si="89"/>
        <v/>
      </c>
      <c r="I255" s="57">
        <f t="shared" ca="1" si="89"/>
        <v>0</v>
      </c>
      <c r="J255" s="59" t="str">
        <f t="shared" ca="1" si="118"/>
        <v/>
      </c>
      <c r="K255" s="54" t="str">
        <f t="shared" ca="1" si="105"/>
        <v/>
      </c>
    </row>
    <row r="256" spans="1:11">
      <c r="B256" t="str">
        <f t="shared" si="119"/>
        <v>Feuille27</v>
      </c>
      <c r="D256">
        <f t="shared" si="116"/>
        <v>5</v>
      </c>
      <c r="E256" s="55" t="str">
        <f t="shared" ca="1" si="105"/>
        <v/>
      </c>
      <c r="F256" s="54" t="str">
        <f t="shared" ca="1" si="105"/>
        <v/>
      </c>
      <c r="G256" s="54" t="str">
        <f t="shared" ca="1" si="105"/>
        <v/>
      </c>
      <c r="H256" s="54" t="str">
        <f t="shared" ca="1" si="105"/>
        <v/>
      </c>
      <c r="I256" s="57">
        <f t="shared" ca="1" si="105"/>
        <v>0</v>
      </c>
      <c r="J256" s="59" t="str">
        <f t="shared" ca="1" si="118"/>
        <v/>
      </c>
      <c r="K256" s="54" t="str">
        <f t="shared" ca="1" si="105"/>
        <v/>
      </c>
    </row>
    <row r="257" spans="1:11">
      <c r="B257" t="str">
        <f t="shared" si="119"/>
        <v>Feuille27</v>
      </c>
      <c r="D257">
        <f t="shared" si="116"/>
        <v>6</v>
      </c>
      <c r="E257" s="55" t="str">
        <f t="shared" ca="1" si="105"/>
        <v/>
      </c>
      <c r="F257" s="54" t="str">
        <f t="shared" ca="1" si="105"/>
        <v/>
      </c>
      <c r="G257" s="54" t="str">
        <f t="shared" ca="1" si="105"/>
        <v/>
      </c>
      <c r="H257" s="54" t="str">
        <f t="shared" ca="1" si="105"/>
        <v/>
      </c>
      <c r="I257" s="57">
        <f t="shared" ca="1" si="105"/>
        <v>0</v>
      </c>
      <c r="J257" s="59" t="str">
        <f t="shared" ca="1" si="118"/>
        <v/>
      </c>
      <c r="K257" s="54" t="str">
        <f t="shared" ca="1" si="105"/>
        <v/>
      </c>
    </row>
    <row r="258" spans="1:11">
      <c r="B258" t="str">
        <f t="shared" si="119"/>
        <v>Feuille27</v>
      </c>
      <c r="D258">
        <f t="shared" si="116"/>
        <v>7</v>
      </c>
      <c r="E258" s="55" t="str">
        <f t="shared" ref="E258:K315" ca="1" si="120">INDEX(INDIRECT($B258&amp;"!" &amp;$B$1),$D258,1+COLUMN(E258)-COLUMN($E258))</f>
        <v/>
      </c>
      <c r="F258" s="54" t="str">
        <f t="shared" ca="1" si="120"/>
        <v/>
      </c>
      <c r="G258" s="54" t="str">
        <f t="shared" ca="1" si="120"/>
        <v/>
      </c>
      <c r="H258" s="54" t="str">
        <f t="shared" ca="1" si="120"/>
        <v/>
      </c>
      <c r="I258" s="57">
        <f t="shared" ca="1" si="120"/>
        <v>0</v>
      </c>
      <c r="J258" s="59" t="str">
        <f t="shared" ca="1" si="118"/>
        <v/>
      </c>
      <c r="K258" s="54" t="str">
        <f t="shared" ca="1" si="120"/>
        <v/>
      </c>
    </row>
    <row r="259" spans="1:11">
      <c r="B259" t="str">
        <f t="shared" si="119"/>
        <v>Feuille27</v>
      </c>
      <c r="D259">
        <f t="shared" si="116"/>
        <v>8</v>
      </c>
      <c r="E259" s="55" t="str">
        <f t="shared" ca="1" si="120"/>
        <v/>
      </c>
      <c r="F259" s="54" t="str">
        <f t="shared" ca="1" si="120"/>
        <v/>
      </c>
      <c r="G259" s="54" t="str">
        <f t="shared" ca="1" si="120"/>
        <v/>
      </c>
      <c r="H259" s="54" t="str">
        <f t="shared" ca="1" si="120"/>
        <v/>
      </c>
      <c r="I259" s="57">
        <f t="shared" ca="1" si="120"/>
        <v>0</v>
      </c>
      <c r="J259" s="59" t="str">
        <f t="shared" ca="1" si="118"/>
        <v/>
      </c>
      <c r="K259" s="54" t="str">
        <f t="shared" ca="1" si="120"/>
        <v/>
      </c>
    </row>
    <row r="260" spans="1:11">
      <c r="B260" t="str">
        <f t="shared" si="119"/>
        <v>Feuille27</v>
      </c>
      <c r="D260">
        <f t="shared" si="116"/>
        <v>9</v>
      </c>
      <c r="E260" s="55" t="str">
        <f t="shared" ca="1" si="120"/>
        <v/>
      </c>
      <c r="F260" s="54" t="str">
        <f t="shared" ca="1" si="120"/>
        <v/>
      </c>
      <c r="G260" s="54" t="str">
        <f t="shared" ca="1" si="120"/>
        <v/>
      </c>
      <c r="H260" s="54" t="str">
        <f t="shared" ca="1" si="120"/>
        <v/>
      </c>
      <c r="I260" s="57">
        <f t="shared" ca="1" si="120"/>
        <v>0</v>
      </c>
      <c r="J260" s="59" t="str">
        <f t="shared" ca="1" si="118"/>
        <v/>
      </c>
      <c r="K260" s="54" t="str">
        <f t="shared" ca="1" si="120"/>
        <v/>
      </c>
    </row>
    <row r="261" spans="1:11">
      <c r="B261" t="str">
        <f t="shared" si="119"/>
        <v>Feuille27</v>
      </c>
      <c r="D261">
        <f t="shared" si="116"/>
        <v>10</v>
      </c>
      <c r="E261" s="55" t="str">
        <f t="shared" ca="1" si="120"/>
        <v/>
      </c>
      <c r="F261" s="54" t="str">
        <f t="shared" ca="1" si="120"/>
        <v/>
      </c>
      <c r="G261" s="54" t="str">
        <f t="shared" ca="1" si="120"/>
        <v/>
      </c>
      <c r="H261" s="54" t="str">
        <f t="shared" ca="1" si="120"/>
        <v/>
      </c>
      <c r="I261" s="57">
        <f t="shared" ca="1" si="120"/>
        <v>0</v>
      </c>
      <c r="J261" s="59" t="str">
        <f t="shared" ca="1" si="118"/>
        <v/>
      </c>
      <c r="K261" s="54" t="str">
        <f t="shared" ca="1" si="120"/>
        <v/>
      </c>
    </row>
    <row r="262" spans="1:11">
      <c r="B262" t="str">
        <f t="shared" si="119"/>
        <v>Feuille27</v>
      </c>
      <c r="D262">
        <f t="shared" si="116"/>
        <v>11</v>
      </c>
      <c r="E262" s="55" t="str">
        <f t="shared" ca="1" si="120"/>
        <v/>
      </c>
      <c r="F262" s="54" t="str">
        <f t="shared" ca="1" si="120"/>
        <v/>
      </c>
      <c r="G262" s="54" t="str">
        <f t="shared" ca="1" si="120"/>
        <v/>
      </c>
      <c r="H262" s="54" t="str">
        <f t="shared" ca="1" si="120"/>
        <v/>
      </c>
      <c r="I262" s="57">
        <f t="shared" ca="1" si="120"/>
        <v>0</v>
      </c>
      <c r="J262" s="59" t="str">
        <f t="shared" ca="1" si="118"/>
        <v/>
      </c>
      <c r="K262" s="54" t="str">
        <f t="shared" ca="1" si="120"/>
        <v/>
      </c>
    </row>
    <row r="263" spans="1:11">
      <c r="B263" t="str">
        <f t="shared" si="119"/>
        <v>Feuille27</v>
      </c>
      <c r="D263">
        <f t="shared" si="116"/>
        <v>12</v>
      </c>
      <c r="E263" s="55" t="str">
        <f t="shared" ca="1" si="120"/>
        <v/>
      </c>
      <c r="F263" s="54" t="str">
        <f t="shared" ca="1" si="120"/>
        <v/>
      </c>
      <c r="G263" s="54" t="str">
        <f t="shared" ca="1" si="120"/>
        <v/>
      </c>
      <c r="H263" s="54" t="str">
        <f t="shared" ca="1" si="120"/>
        <v/>
      </c>
      <c r="I263" s="57">
        <f t="shared" ca="1" si="120"/>
        <v>0</v>
      </c>
      <c r="J263" s="59" t="str">
        <f t="shared" ca="1" si="118"/>
        <v/>
      </c>
      <c r="K263" s="54" t="str">
        <f t="shared" ca="1" si="120"/>
        <v/>
      </c>
    </row>
    <row r="264" spans="1:11">
      <c r="B264" s="58" t="s">
        <v>1140</v>
      </c>
    </row>
    <row r="265" spans="1:11">
      <c r="A265">
        <f t="shared" ref="A265" si="121">A252+1</f>
        <v>28</v>
      </c>
      <c r="B265" t="str">
        <f t="shared" ref="B265" si="122">"Feuille"&amp;A265</f>
        <v>Feuille28</v>
      </c>
      <c r="D265">
        <f t="shared" ref="D265:D276" si="123">D264+1</f>
        <v>1</v>
      </c>
      <c r="E265" s="55" t="str">
        <f t="shared" ref="E265:K293" ca="1" si="124">INDEX(INDIRECT($B265&amp;"!" &amp;$B$1),$D265,1+COLUMN(E265)-COLUMN($E265))</f>
        <v>SHOUA306 ECS39 055</v>
      </c>
      <c r="F265" s="54" t="str">
        <f t="shared" ca="1" si="124"/>
        <v>SHOUA306</v>
      </c>
      <c r="G265" s="54" t="str">
        <f t="shared" ca="1" si="124"/>
        <v>ECS39</v>
      </c>
      <c r="H265" s="54" t="str">
        <f t="shared" ca="1" si="124"/>
        <v>055</v>
      </c>
      <c r="I265" s="57">
        <f t="shared" ca="1" si="124"/>
        <v>8050450213262</v>
      </c>
      <c r="J265" s="59" t="str">
        <f t="shared" ref="J265:J276" ca="1" si="125">IF(E265="","",$B$2)</f>
        <v>fall 2018 .continuativo carry over</v>
      </c>
      <c r="K265" s="54" t="str">
        <f t="shared" ca="1" si="124"/>
        <v>26</v>
      </c>
    </row>
    <row r="266" spans="1:11">
      <c r="B266" t="str">
        <f t="shared" ref="B266:B276" si="126">B265</f>
        <v>Feuille28</v>
      </c>
      <c r="D266">
        <f t="shared" si="123"/>
        <v>2</v>
      </c>
      <c r="E266" s="55" t="str">
        <f t="shared" ca="1" si="120"/>
        <v>SHOUA306 ECS40 054</v>
      </c>
      <c r="F266" s="54" t="str">
        <f t="shared" ca="1" si="124"/>
        <v>SHOUA306</v>
      </c>
      <c r="G266" s="54" t="str">
        <f t="shared" ca="1" si="124"/>
        <v>ECS40</v>
      </c>
      <c r="H266" s="54" t="str">
        <f t="shared" ca="1" si="124"/>
        <v>054</v>
      </c>
      <c r="I266" s="57">
        <f t="shared" ca="1" si="124"/>
        <v>8058983591871</v>
      </c>
      <c r="J266" s="59" t="str">
        <f t="shared" ca="1" si="125"/>
        <v>fall 2018 .continuativo carry over</v>
      </c>
      <c r="K266" s="54" t="str">
        <f t="shared" ca="1" si="124"/>
        <v>26</v>
      </c>
    </row>
    <row r="267" spans="1:11">
      <c r="B267" t="str">
        <f t="shared" si="126"/>
        <v>Feuille28</v>
      </c>
      <c r="D267">
        <f t="shared" si="123"/>
        <v>3</v>
      </c>
      <c r="E267" s="55" t="str">
        <f t="shared" ca="1" si="120"/>
        <v/>
      </c>
      <c r="F267" s="54" t="str">
        <f t="shared" ca="1" si="124"/>
        <v/>
      </c>
      <c r="G267" s="54" t="str">
        <f t="shared" ca="1" si="124"/>
        <v/>
      </c>
      <c r="H267" s="54" t="str">
        <f t="shared" ca="1" si="124"/>
        <v xml:space="preserve">  </v>
      </c>
      <c r="I267" s="57">
        <f t="shared" ca="1" si="124"/>
        <v>0</v>
      </c>
      <c r="J267" s="59" t="str">
        <f t="shared" ca="1" si="125"/>
        <v/>
      </c>
      <c r="K267" s="54" t="str">
        <f t="shared" ca="1" si="124"/>
        <v/>
      </c>
    </row>
    <row r="268" spans="1:11">
      <c r="B268" t="str">
        <f t="shared" si="126"/>
        <v>Feuille28</v>
      </c>
      <c r="D268">
        <f t="shared" si="123"/>
        <v>4</v>
      </c>
      <c r="E268" s="55" t="str">
        <f t="shared" ca="1" si="120"/>
        <v/>
      </c>
      <c r="F268" s="54" t="str">
        <f t="shared" ca="1" si="120"/>
        <v/>
      </c>
      <c r="G268" s="54" t="str">
        <f t="shared" ca="1" si="120"/>
        <v/>
      </c>
      <c r="H268" s="54" t="str">
        <f t="shared" ca="1" si="120"/>
        <v/>
      </c>
      <c r="I268" s="57">
        <f t="shared" ca="1" si="120"/>
        <v>0</v>
      </c>
      <c r="J268" s="59" t="str">
        <f t="shared" ca="1" si="125"/>
        <v/>
      </c>
      <c r="K268" s="54" t="str">
        <f t="shared" ca="1" si="120"/>
        <v/>
      </c>
    </row>
    <row r="269" spans="1:11">
      <c r="B269" t="str">
        <f t="shared" si="126"/>
        <v>Feuille28</v>
      </c>
      <c r="D269">
        <f t="shared" si="123"/>
        <v>5</v>
      </c>
      <c r="E269" s="55" t="str">
        <f t="shared" ca="1" si="120"/>
        <v/>
      </c>
      <c r="F269" s="54" t="str">
        <f t="shared" ca="1" si="120"/>
        <v/>
      </c>
      <c r="G269" s="54" t="str">
        <f t="shared" ca="1" si="120"/>
        <v/>
      </c>
      <c r="H269" s="54" t="str">
        <f t="shared" ca="1" si="120"/>
        <v/>
      </c>
      <c r="I269" s="57">
        <f t="shared" ca="1" si="120"/>
        <v>0</v>
      </c>
      <c r="J269" s="59" t="str">
        <f t="shared" ca="1" si="125"/>
        <v/>
      </c>
      <c r="K269" s="54" t="str">
        <f t="shared" ca="1" si="120"/>
        <v/>
      </c>
    </row>
    <row r="270" spans="1:11">
      <c r="B270" t="str">
        <f t="shared" si="126"/>
        <v>Feuille28</v>
      </c>
      <c r="D270">
        <f t="shared" si="123"/>
        <v>6</v>
      </c>
      <c r="E270" s="55" t="str">
        <f t="shared" ca="1" si="120"/>
        <v/>
      </c>
      <c r="F270" s="54" t="str">
        <f t="shared" ca="1" si="120"/>
        <v/>
      </c>
      <c r="G270" s="54" t="str">
        <f t="shared" ca="1" si="120"/>
        <v/>
      </c>
      <c r="H270" s="54" t="str">
        <f t="shared" ca="1" si="120"/>
        <v/>
      </c>
      <c r="I270" s="57">
        <f t="shared" ca="1" si="120"/>
        <v>0</v>
      </c>
      <c r="J270" s="59" t="str">
        <f t="shared" ca="1" si="125"/>
        <v/>
      </c>
      <c r="K270" s="54" t="str">
        <f t="shared" ca="1" si="120"/>
        <v/>
      </c>
    </row>
    <row r="271" spans="1:11">
      <c r="B271" t="str">
        <f t="shared" si="126"/>
        <v>Feuille28</v>
      </c>
      <c r="D271">
        <f t="shared" si="123"/>
        <v>7</v>
      </c>
      <c r="E271" s="55" t="str">
        <f t="shared" ca="1" si="120"/>
        <v/>
      </c>
      <c r="F271" s="54" t="str">
        <f t="shared" ca="1" si="120"/>
        <v/>
      </c>
      <c r="G271" s="54" t="str">
        <f t="shared" ca="1" si="120"/>
        <v/>
      </c>
      <c r="H271" s="54" t="str">
        <f t="shared" ca="1" si="120"/>
        <v/>
      </c>
      <c r="I271" s="57">
        <f t="shared" ca="1" si="120"/>
        <v>0</v>
      </c>
      <c r="J271" s="59" t="str">
        <f t="shared" ca="1" si="125"/>
        <v/>
      </c>
      <c r="K271" s="54" t="str">
        <f t="shared" ca="1" si="120"/>
        <v/>
      </c>
    </row>
    <row r="272" spans="1:11">
      <c r="B272" t="str">
        <f t="shared" si="126"/>
        <v>Feuille28</v>
      </c>
      <c r="D272">
        <f t="shared" si="123"/>
        <v>8</v>
      </c>
      <c r="E272" s="55" t="str">
        <f t="shared" ca="1" si="120"/>
        <v/>
      </c>
      <c r="F272" s="54" t="str">
        <f t="shared" ca="1" si="120"/>
        <v/>
      </c>
      <c r="G272" s="54" t="str">
        <f t="shared" ca="1" si="120"/>
        <v/>
      </c>
      <c r="H272" s="54" t="str">
        <f t="shared" ca="1" si="120"/>
        <v/>
      </c>
      <c r="I272" s="57">
        <f t="shared" ca="1" si="120"/>
        <v>0</v>
      </c>
      <c r="J272" s="59" t="str">
        <f t="shared" ca="1" si="125"/>
        <v/>
      </c>
      <c r="K272" s="54" t="str">
        <f t="shared" ca="1" si="120"/>
        <v/>
      </c>
    </row>
    <row r="273" spans="1:11">
      <c r="B273" t="str">
        <f t="shared" si="126"/>
        <v>Feuille28</v>
      </c>
      <c r="D273">
        <f t="shared" si="123"/>
        <v>9</v>
      </c>
      <c r="E273" s="55" t="str">
        <f t="shared" ca="1" si="120"/>
        <v/>
      </c>
      <c r="F273" s="54" t="str">
        <f t="shared" ca="1" si="120"/>
        <v/>
      </c>
      <c r="G273" s="54" t="str">
        <f t="shared" ca="1" si="120"/>
        <v/>
      </c>
      <c r="H273" s="54" t="str">
        <f t="shared" ca="1" si="120"/>
        <v/>
      </c>
      <c r="I273" s="57">
        <f t="shared" ca="1" si="120"/>
        <v>0</v>
      </c>
      <c r="J273" s="59" t="str">
        <f t="shared" ca="1" si="125"/>
        <v/>
      </c>
      <c r="K273" s="54" t="str">
        <f t="shared" ca="1" si="120"/>
        <v/>
      </c>
    </row>
    <row r="274" spans="1:11">
      <c r="B274" t="str">
        <f t="shared" si="126"/>
        <v>Feuille28</v>
      </c>
      <c r="D274">
        <f t="shared" si="123"/>
        <v>10</v>
      </c>
      <c r="E274" s="55" t="str">
        <f t="shared" ca="1" si="120"/>
        <v/>
      </c>
      <c r="F274" s="54" t="str">
        <f t="shared" ca="1" si="120"/>
        <v/>
      </c>
      <c r="G274" s="54" t="str">
        <f t="shared" ca="1" si="120"/>
        <v/>
      </c>
      <c r="H274" s="54" t="str">
        <f t="shared" ca="1" si="120"/>
        <v/>
      </c>
      <c r="I274" s="57">
        <f t="shared" ca="1" si="120"/>
        <v>0</v>
      </c>
      <c r="J274" s="59" t="str">
        <f t="shared" ca="1" si="125"/>
        <v/>
      </c>
      <c r="K274" s="54" t="str">
        <f t="shared" ca="1" si="120"/>
        <v/>
      </c>
    </row>
    <row r="275" spans="1:11">
      <c r="B275" t="str">
        <f t="shared" si="126"/>
        <v>Feuille28</v>
      </c>
      <c r="D275">
        <f t="shared" si="123"/>
        <v>11</v>
      </c>
      <c r="E275" s="55" t="str">
        <f t="shared" ca="1" si="120"/>
        <v/>
      </c>
      <c r="F275" s="54" t="str">
        <f t="shared" ca="1" si="120"/>
        <v/>
      </c>
      <c r="G275" s="54" t="str">
        <f t="shared" ca="1" si="120"/>
        <v/>
      </c>
      <c r="H275" s="54" t="str">
        <f t="shared" ca="1" si="120"/>
        <v/>
      </c>
      <c r="I275" s="57">
        <f t="shared" ca="1" si="120"/>
        <v>0</v>
      </c>
      <c r="J275" s="59" t="str">
        <f t="shared" ca="1" si="125"/>
        <v/>
      </c>
      <c r="K275" s="54" t="str">
        <f t="shared" ca="1" si="120"/>
        <v/>
      </c>
    </row>
    <row r="276" spans="1:11">
      <c r="B276" t="str">
        <f t="shared" si="126"/>
        <v>Feuille28</v>
      </c>
      <c r="D276">
        <f t="shared" si="123"/>
        <v>12</v>
      </c>
      <c r="E276" s="55" t="str">
        <f t="shared" ca="1" si="120"/>
        <v/>
      </c>
      <c r="F276" s="54" t="str">
        <f t="shared" ca="1" si="120"/>
        <v/>
      </c>
      <c r="G276" s="54" t="str">
        <f t="shared" ca="1" si="120"/>
        <v/>
      </c>
      <c r="H276" s="54" t="str">
        <f t="shared" ca="1" si="120"/>
        <v/>
      </c>
      <c r="I276" s="57">
        <f t="shared" ca="1" si="120"/>
        <v>0</v>
      </c>
      <c r="J276" s="59" t="str">
        <f t="shared" ca="1" si="125"/>
        <v/>
      </c>
      <c r="K276" s="54" t="str">
        <f t="shared" ca="1" si="120"/>
        <v/>
      </c>
    </row>
    <row r="277" spans="1:11">
      <c r="B277" s="58" t="s">
        <v>1140</v>
      </c>
    </row>
    <row r="278" spans="1:11">
      <c r="A278">
        <f t="shared" ref="A278" si="127">A265+1</f>
        <v>29</v>
      </c>
      <c r="B278" t="str">
        <f t="shared" ref="B278" si="128">"Feuille"&amp;A278</f>
        <v>Feuille29</v>
      </c>
      <c r="D278">
        <f t="shared" ref="D278:D289" si="129">D277+1</f>
        <v>1</v>
      </c>
      <c r="E278" s="55" t="str">
        <f t="shared" ref="E278" ca="1" si="130">INDEX(INDIRECT($B278&amp;"!" &amp;$B$1),$D278,1+COLUMN(E278)-COLUMN($E278))</f>
        <v>SHOUA306 ECS41 084</v>
      </c>
      <c r="F278" s="54" t="str">
        <f t="shared" ca="1" si="124"/>
        <v>SHOUA306</v>
      </c>
      <c r="G278" s="54" t="str">
        <f t="shared" ca="1" si="124"/>
        <v>ECS41</v>
      </c>
      <c r="H278" s="54" t="str">
        <f t="shared" ca="1" si="124"/>
        <v>084</v>
      </c>
      <c r="I278" s="57">
        <f t="shared" ca="1" si="124"/>
        <v>8050450213279</v>
      </c>
      <c r="J278" s="59" t="str">
        <f t="shared" ref="J278:J289" ca="1" si="131">IF(E278="","",$B$2)</f>
        <v>fall 2018 .continuativo carry over</v>
      </c>
      <c r="K278" s="54" t="str">
        <f t="shared" ca="1" si="124"/>
        <v>27</v>
      </c>
    </row>
    <row r="279" spans="1:11">
      <c r="B279" t="str">
        <f t="shared" ref="B279:B289" si="132">B278</f>
        <v>Feuille29</v>
      </c>
      <c r="D279">
        <f t="shared" si="129"/>
        <v>2</v>
      </c>
      <c r="E279" s="55" t="str">
        <f t="shared" ca="1" si="120"/>
        <v>SHOUA306 ECS42 055</v>
      </c>
      <c r="F279" s="54" t="str">
        <f t="shared" ca="1" si="124"/>
        <v>SHOUA306</v>
      </c>
      <c r="G279" s="54" t="str">
        <f t="shared" ca="1" si="124"/>
        <v>ECS42</v>
      </c>
      <c r="H279" s="54" t="str">
        <f t="shared" ca="1" si="124"/>
        <v>055</v>
      </c>
      <c r="I279" s="57">
        <f t="shared" ca="1" si="124"/>
        <v>8050450213255</v>
      </c>
      <c r="J279" s="59" t="str">
        <f t="shared" ca="1" si="131"/>
        <v>fall 2018 .continuativo carry over</v>
      </c>
      <c r="K279" s="54" t="str">
        <f t="shared" ca="1" si="124"/>
        <v>27</v>
      </c>
    </row>
    <row r="280" spans="1:11">
      <c r="B280" t="str">
        <f t="shared" si="132"/>
        <v>Feuille29</v>
      </c>
      <c r="D280">
        <f t="shared" si="129"/>
        <v>3</v>
      </c>
      <c r="E280" s="55" t="str">
        <f t="shared" ca="1" si="120"/>
        <v/>
      </c>
      <c r="F280" s="54" t="str">
        <f t="shared" ca="1" si="124"/>
        <v/>
      </c>
      <c r="G280" s="54" t="str">
        <f t="shared" ca="1" si="124"/>
        <v/>
      </c>
      <c r="H280" s="54" t="str">
        <f t="shared" ca="1" si="124"/>
        <v xml:space="preserve">  </v>
      </c>
      <c r="I280" s="57">
        <f t="shared" ca="1" si="124"/>
        <v>0</v>
      </c>
      <c r="J280" s="59" t="str">
        <f t="shared" ca="1" si="131"/>
        <v/>
      </c>
      <c r="K280" s="54" t="str">
        <f t="shared" ca="1" si="124"/>
        <v/>
      </c>
    </row>
    <row r="281" spans="1:11">
      <c r="B281" t="str">
        <f t="shared" si="132"/>
        <v>Feuille29</v>
      </c>
      <c r="D281">
        <f t="shared" si="129"/>
        <v>4</v>
      </c>
      <c r="E281" s="55" t="str">
        <f t="shared" ca="1" si="120"/>
        <v/>
      </c>
      <c r="F281" s="54" t="str">
        <f t="shared" ca="1" si="120"/>
        <v/>
      </c>
      <c r="G281" s="54" t="str">
        <f t="shared" ca="1" si="120"/>
        <v/>
      </c>
      <c r="H281" s="54" t="str">
        <f t="shared" ca="1" si="120"/>
        <v/>
      </c>
      <c r="I281" s="57">
        <f t="shared" ca="1" si="120"/>
        <v>0</v>
      </c>
      <c r="J281" s="59" t="str">
        <f t="shared" ca="1" si="131"/>
        <v/>
      </c>
      <c r="K281" s="54" t="str">
        <f t="shared" ca="1" si="120"/>
        <v/>
      </c>
    </row>
    <row r="282" spans="1:11">
      <c r="B282" t="str">
        <f t="shared" si="132"/>
        <v>Feuille29</v>
      </c>
      <c r="D282">
        <f t="shared" si="129"/>
        <v>5</v>
      </c>
      <c r="E282" s="55" t="str">
        <f t="shared" ca="1" si="120"/>
        <v/>
      </c>
      <c r="F282" s="54" t="str">
        <f t="shared" ca="1" si="120"/>
        <v/>
      </c>
      <c r="G282" s="54" t="str">
        <f t="shared" ca="1" si="120"/>
        <v/>
      </c>
      <c r="H282" s="54" t="str">
        <f t="shared" ca="1" si="120"/>
        <v/>
      </c>
      <c r="I282" s="57">
        <f t="shared" ca="1" si="120"/>
        <v>0</v>
      </c>
      <c r="J282" s="59" t="str">
        <f t="shared" ca="1" si="131"/>
        <v/>
      </c>
      <c r="K282" s="54" t="str">
        <f t="shared" ca="1" si="120"/>
        <v/>
      </c>
    </row>
    <row r="283" spans="1:11">
      <c r="B283" t="str">
        <f t="shared" si="132"/>
        <v>Feuille29</v>
      </c>
      <c r="D283">
        <f t="shared" si="129"/>
        <v>6</v>
      </c>
      <c r="E283" s="55" t="str">
        <f t="shared" ca="1" si="120"/>
        <v/>
      </c>
      <c r="F283" s="54" t="str">
        <f t="shared" ca="1" si="120"/>
        <v/>
      </c>
      <c r="G283" s="54" t="str">
        <f t="shared" ca="1" si="120"/>
        <v/>
      </c>
      <c r="H283" s="54" t="str">
        <f t="shared" ca="1" si="120"/>
        <v/>
      </c>
      <c r="I283" s="57">
        <f t="shared" ca="1" si="120"/>
        <v>0</v>
      </c>
      <c r="J283" s="59" t="str">
        <f t="shared" ca="1" si="131"/>
        <v/>
      </c>
      <c r="K283" s="54" t="str">
        <f t="shared" ca="1" si="120"/>
        <v/>
      </c>
    </row>
    <row r="284" spans="1:11">
      <c r="B284" t="str">
        <f t="shared" si="132"/>
        <v>Feuille29</v>
      </c>
      <c r="D284">
        <f t="shared" si="129"/>
        <v>7</v>
      </c>
      <c r="E284" s="55" t="str">
        <f t="shared" ca="1" si="120"/>
        <v/>
      </c>
      <c r="F284" s="54" t="str">
        <f t="shared" ca="1" si="120"/>
        <v/>
      </c>
      <c r="G284" s="54" t="str">
        <f t="shared" ca="1" si="120"/>
        <v/>
      </c>
      <c r="H284" s="54" t="str">
        <f t="shared" ca="1" si="120"/>
        <v/>
      </c>
      <c r="I284" s="57">
        <f t="shared" ca="1" si="120"/>
        <v>0</v>
      </c>
      <c r="J284" s="59" t="str">
        <f t="shared" ca="1" si="131"/>
        <v/>
      </c>
      <c r="K284" s="54" t="str">
        <f t="shared" ca="1" si="120"/>
        <v/>
      </c>
    </row>
    <row r="285" spans="1:11">
      <c r="B285" t="str">
        <f t="shared" si="132"/>
        <v>Feuille29</v>
      </c>
      <c r="D285">
        <f t="shared" si="129"/>
        <v>8</v>
      </c>
      <c r="E285" s="55" t="str">
        <f t="shared" ca="1" si="120"/>
        <v/>
      </c>
      <c r="F285" s="54" t="str">
        <f t="shared" ca="1" si="120"/>
        <v/>
      </c>
      <c r="G285" s="54" t="str">
        <f t="shared" ca="1" si="120"/>
        <v/>
      </c>
      <c r="H285" s="54" t="str">
        <f t="shared" ca="1" si="120"/>
        <v/>
      </c>
      <c r="I285" s="57">
        <f t="shared" ca="1" si="120"/>
        <v>0</v>
      </c>
      <c r="J285" s="59" t="str">
        <f t="shared" ca="1" si="131"/>
        <v/>
      </c>
      <c r="K285" s="54" t="str">
        <f t="shared" ca="1" si="120"/>
        <v/>
      </c>
    </row>
    <row r="286" spans="1:11">
      <c r="B286" t="str">
        <f t="shared" si="132"/>
        <v>Feuille29</v>
      </c>
      <c r="D286">
        <f t="shared" si="129"/>
        <v>9</v>
      </c>
      <c r="E286" s="55" t="str">
        <f t="shared" ca="1" si="120"/>
        <v/>
      </c>
      <c r="F286" s="54" t="str">
        <f t="shared" ca="1" si="120"/>
        <v/>
      </c>
      <c r="G286" s="54" t="str">
        <f t="shared" ca="1" si="120"/>
        <v/>
      </c>
      <c r="H286" s="54" t="str">
        <f t="shared" ca="1" si="120"/>
        <v/>
      </c>
      <c r="I286" s="57">
        <f t="shared" ca="1" si="120"/>
        <v>0</v>
      </c>
      <c r="J286" s="59" t="str">
        <f t="shared" ca="1" si="131"/>
        <v/>
      </c>
      <c r="K286" s="54" t="str">
        <f t="shared" ca="1" si="120"/>
        <v/>
      </c>
    </row>
    <row r="287" spans="1:11">
      <c r="B287" t="str">
        <f t="shared" si="132"/>
        <v>Feuille29</v>
      </c>
      <c r="D287">
        <f t="shared" si="129"/>
        <v>10</v>
      </c>
      <c r="E287" s="55" t="str">
        <f t="shared" ca="1" si="120"/>
        <v/>
      </c>
      <c r="F287" s="54" t="str">
        <f t="shared" ca="1" si="120"/>
        <v/>
      </c>
      <c r="G287" s="54" t="str">
        <f t="shared" ca="1" si="120"/>
        <v/>
      </c>
      <c r="H287" s="54" t="str">
        <f t="shared" ca="1" si="120"/>
        <v/>
      </c>
      <c r="I287" s="57">
        <f t="shared" ca="1" si="120"/>
        <v>0</v>
      </c>
      <c r="J287" s="59" t="str">
        <f t="shared" ca="1" si="131"/>
        <v/>
      </c>
      <c r="K287" s="54" t="str">
        <f t="shared" ca="1" si="120"/>
        <v/>
      </c>
    </row>
    <row r="288" spans="1:11">
      <c r="B288" t="str">
        <f t="shared" si="132"/>
        <v>Feuille29</v>
      </c>
      <c r="D288">
        <f t="shared" si="129"/>
        <v>11</v>
      </c>
      <c r="E288" s="55" t="str">
        <f t="shared" ca="1" si="120"/>
        <v/>
      </c>
      <c r="F288" s="54" t="str">
        <f t="shared" ca="1" si="120"/>
        <v/>
      </c>
      <c r="G288" s="54" t="str">
        <f t="shared" ca="1" si="120"/>
        <v/>
      </c>
      <c r="H288" s="54" t="str">
        <f t="shared" ca="1" si="120"/>
        <v/>
      </c>
      <c r="I288" s="57">
        <f t="shared" ca="1" si="120"/>
        <v>0</v>
      </c>
      <c r="J288" s="59" t="str">
        <f t="shared" ca="1" si="131"/>
        <v/>
      </c>
      <c r="K288" s="54" t="str">
        <f t="shared" ca="1" si="120"/>
        <v/>
      </c>
    </row>
    <row r="289" spans="1:11">
      <c r="B289" t="str">
        <f t="shared" si="132"/>
        <v>Feuille29</v>
      </c>
      <c r="D289">
        <f t="shared" si="129"/>
        <v>12</v>
      </c>
      <c r="E289" s="55" t="str">
        <f t="shared" ca="1" si="120"/>
        <v/>
      </c>
      <c r="F289" s="54" t="str">
        <f t="shared" ca="1" si="120"/>
        <v/>
      </c>
      <c r="G289" s="54" t="str">
        <f t="shared" ca="1" si="120"/>
        <v/>
      </c>
      <c r="H289" s="54" t="str">
        <f t="shared" ca="1" si="120"/>
        <v/>
      </c>
      <c r="I289" s="57">
        <f t="shared" ca="1" si="120"/>
        <v>0</v>
      </c>
      <c r="J289" s="59" t="str">
        <f t="shared" ca="1" si="131"/>
        <v/>
      </c>
      <c r="K289" s="54" t="str">
        <f t="shared" ca="1" si="120"/>
        <v/>
      </c>
    </row>
    <row r="290" spans="1:11">
      <c r="B290" s="58" t="s">
        <v>1140</v>
      </c>
    </row>
    <row r="291" spans="1:11">
      <c r="A291" s="60">
        <v>34</v>
      </c>
      <c r="B291" t="str">
        <f t="shared" ref="B291" si="133">"Feuille"&amp;A291</f>
        <v>Feuille34</v>
      </c>
      <c r="D291">
        <f t="shared" ref="D291:D302" si="134">D290+1</f>
        <v>1</v>
      </c>
      <c r="E291" s="55" t="str">
        <f t="shared" ref="E291" ca="1" si="135">INDEX(INDIRECT($B291&amp;"!" &amp;$B$1),$D291,1+COLUMN(E291)-COLUMN($E291))</f>
        <v>OBAGS001 TES01 008</v>
      </c>
      <c r="F291" s="54" t="str">
        <f t="shared" ca="1" si="124"/>
        <v>OBAGS001</v>
      </c>
      <c r="G291" s="54" t="str">
        <f t="shared" ca="1" si="124"/>
        <v>TES01</v>
      </c>
      <c r="H291" s="54" t="str">
        <f t="shared" ca="1" si="124"/>
        <v>008</v>
      </c>
      <c r="I291" s="57">
        <f t="shared" ca="1" si="124"/>
        <v>8051770308812</v>
      </c>
      <c r="J291" s="59" t="str">
        <f t="shared" ref="J291:J302" ca="1" si="136">IF(E291="","",$B$2)</f>
        <v>fall 2018 .continuativo carry over</v>
      </c>
      <c r="K291" s="54" t="str">
        <f t="shared" ca="1" si="124"/>
        <v>32</v>
      </c>
    </row>
    <row r="292" spans="1:11">
      <c r="B292" t="str">
        <f t="shared" ref="B292:B302" si="137">B291</f>
        <v>Feuille34</v>
      </c>
      <c r="D292">
        <f t="shared" si="134"/>
        <v>2</v>
      </c>
      <c r="E292" s="55" t="str">
        <f t="shared" ca="1" si="120"/>
        <v>OBAGS001 TES01 054</v>
      </c>
      <c r="F292" s="54" t="str">
        <f t="shared" ca="1" si="124"/>
        <v>OBAGS001</v>
      </c>
      <c r="G292" s="54" t="str">
        <f t="shared" ca="1" si="124"/>
        <v>TES01</v>
      </c>
      <c r="H292" s="54" t="str">
        <f t="shared" ca="1" si="124"/>
        <v>054</v>
      </c>
      <c r="I292" s="57">
        <f t="shared" ca="1" si="124"/>
        <v>8051770308805</v>
      </c>
      <c r="J292" s="59" t="str">
        <f t="shared" ca="1" si="136"/>
        <v>fall 2018 .continuativo carry over</v>
      </c>
      <c r="K292" s="54" t="str">
        <f t="shared" ca="1" si="124"/>
        <v>32</v>
      </c>
    </row>
    <row r="293" spans="1:11">
      <c r="B293" t="str">
        <f t="shared" si="137"/>
        <v>Feuille34</v>
      </c>
      <c r="D293">
        <f t="shared" si="134"/>
        <v>3</v>
      </c>
      <c r="E293" s="55" t="str">
        <f t="shared" ca="1" si="120"/>
        <v>OBAGS001 TES01 009</v>
      </c>
      <c r="F293" s="54" t="str">
        <f t="shared" ca="1" si="124"/>
        <v>OBAGS001</v>
      </c>
      <c r="G293" s="54" t="str">
        <f t="shared" ca="1" si="124"/>
        <v>TES01</v>
      </c>
      <c r="H293" s="54" t="str">
        <f t="shared" ca="1" si="124"/>
        <v>009</v>
      </c>
      <c r="I293" s="57">
        <f t="shared" ca="1" si="124"/>
        <v>8058333587677</v>
      </c>
      <c r="J293" s="59" t="str">
        <f t="shared" ca="1" si="136"/>
        <v>fall 2018 .continuativo carry over</v>
      </c>
      <c r="K293" s="54" t="str">
        <f t="shared" ca="1" si="124"/>
        <v>32</v>
      </c>
    </row>
    <row r="294" spans="1:11">
      <c r="B294" t="str">
        <f t="shared" si="137"/>
        <v>Feuille34</v>
      </c>
      <c r="D294">
        <f t="shared" si="134"/>
        <v>4</v>
      </c>
      <c r="E294" s="55" t="str">
        <f t="shared" ca="1" si="120"/>
        <v>OBAGS001 TES01 055</v>
      </c>
      <c r="F294" s="54" t="str">
        <f t="shared" ca="1" si="120"/>
        <v>OBAGS001</v>
      </c>
      <c r="G294" s="54" t="str">
        <f t="shared" ca="1" si="120"/>
        <v>TES01</v>
      </c>
      <c r="H294" s="54" t="str">
        <f t="shared" ca="1" si="120"/>
        <v>055</v>
      </c>
      <c r="I294" s="57">
        <f t="shared" ca="1" si="120"/>
        <v>8051770308829</v>
      </c>
      <c r="J294" s="59" t="str">
        <f t="shared" ca="1" si="136"/>
        <v>fall 2018 .continuativo carry over</v>
      </c>
      <c r="K294" s="54" t="str">
        <f t="shared" ca="1" si="120"/>
        <v>32</v>
      </c>
    </row>
    <row r="295" spans="1:11">
      <c r="B295" t="str">
        <f t="shared" si="137"/>
        <v>Feuille34</v>
      </c>
      <c r="D295">
        <f t="shared" si="134"/>
        <v>5</v>
      </c>
      <c r="E295" s="55" t="str">
        <f t="shared" ca="1" si="120"/>
        <v>OBAGS001 TES01 039</v>
      </c>
      <c r="F295" s="54" t="str">
        <f t="shared" ca="1" si="120"/>
        <v>OBAGS001</v>
      </c>
      <c r="G295" s="54" t="str">
        <f t="shared" ca="1" si="120"/>
        <v>TES01</v>
      </c>
      <c r="H295" s="54" t="str">
        <f t="shared" ca="1" si="120"/>
        <v>039</v>
      </c>
      <c r="I295" s="57">
        <f t="shared" ca="1" si="120"/>
        <v>8051770308836</v>
      </c>
      <c r="J295" s="59" t="str">
        <f t="shared" ca="1" si="136"/>
        <v>fall 2018 .continuativo carry over</v>
      </c>
      <c r="K295" s="54" t="str">
        <f t="shared" ca="1" si="120"/>
        <v>32</v>
      </c>
    </row>
    <row r="296" spans="1:11">
      <c r="B296" t="str">
        <f t="shared" si="137"/>
        <v>Feuille34</v>
      </c>
      <c r="D296">
        <f t="shared" si="134"/>
        <v>6</v>
      </c>
      <c r="E296" s="55" t="str">
        <f t="shared" ca="1" si="120"/>
        <v/>
      </c>
      <c r="F296" s="54" t="str">
        <f t="shared" ca="1" si="120"/>
        <v/>
      </c>
      <c r="G296" s="54" t="str">
        <f t="shared" ca="1" si="120"/>
        <v/>
      </c>
      <c r="H296" s="54" t="str">
        <f t="shared" ca="1" si="120"/>
        <v/>
      </c>
      <c r="I296" s="57">
        <f t="shared" ca="1" si="120"/>
        <v>0</v>
      </c>
      <c r="J296" s="59" t="str">
        <f t="shared" ca="1" si="136"/>
        <v/>
      </c>
      <c r="K296" s="54" t="str">
        <f t="shared" ca="1" si="120"/>
        <v/>
      </c>
    </row>
    <row r="297" spans="1:11">
      <c r="B297" t="str">
        <f t="shared" si="137"/>
        <v>Feuille34</v>
      </c>
      <c r="D297">
        <f t="shared" si="134"/>
        <v>7</v>
      </c>
      <c r="E297" s="55" t="str">
        <f t="shared" ca="1" si="120"/>
        <v/>
      </c>
      <c r="F297" s="54" t="str">
        <f t="shared" ca="1" si="120"/>
        <v/>
      </c>
      <c r="G297" s="54" t="str">
        <f t="shared" ca="1" si="120"/>
        <v/>
      </c>
      <c r="H297" s="54" t="str">
        <f t="shared" ca="1" si="120"/>
        <v/>
      </c>
      <c r="I297" s="57">
        <f t="shared" ca="1" si="120"/>
        <v>0</v>
      </c>
      <c r="J297" s="59" t="str">
        <f t="shared" ca="1" si="136"/>
        <v/>
      </c>
      <c r="K297" s="54" t="str">
        <f t="shared" ca="1" si="120"/>
        <v/>
      </c>
    </row>
    <row r="298" spans="1:11">
      <c r="B298" t="str">
        <f t="shared" si="137"/>
        <v>Feuille34</v>
      </c>
      <c r="D298">
        <f t="shared" si="134"/>
        <v>8</v>
      </c>
      <c r="E298" s="55" t="str">
        <f t="shared" ca="1" si="120"/>
        <v/>
      </c>
      <c r="F298" s="54" t="str">
        <f t="shared" ca="1" si="120"/>
        <v/>
      </c>
      <c r="G298" s="54" t="str">
        <f t="shared" ca="1" si="120"/>
        <v/>
      </c>
      <c r="H298" s="54" t="str">
        <f t="shared" ca="1" si="120"/>
        <v/>
      </c>
      <c r="I298" s="57">
        <f t="shared" ca="1" si="120"/>
        <v>0</v>
      </c>
      <c r="J298" s="59" t="str">
        <f t="shared" ca="1" si="136"/>
        <v/>
      </c>
      <c r="K298" s="54" t="str">
        <f t="shared" ca="1" si="120"/>
        <v/>
      </c>
    </row>
    <row r="299" spans="1:11">
      <c r="B299" t="str">
        <f t="shared" si="137"/>
        <v>Feuille34</v>
      </c>
      <c r="D299">
        <f t="shared" si="134"/>
        <v>9</v>
      </c>
      <c r="E299" s="55" t="str">
        <f t="shared" ca="1" si="120"/>
        <v/>
      </c>
      <c r="F299" s="54" t="str">
        <f t="shared" ca="1" si="120"/>
        <v/>
      </c>
      <c r="G299" s="54" t="str">
        <f t="shared" ca="1" si="120"/>
        <v/>
      </c>
      <c r="H299" s="54" t="str">
        <f t="shared" ca="1" si="120"/>
        <v/>
      </c>
      <c r="I299" s="57">
        <f t="shared" ca="1" si="120"/>
        <v>0</v>
      </c>
      <c r="J299" s="59" t="str">
        <f t="shared" ca="1" si="136"/>
        <v/>
      </c>
      <c r="K299" s="54" t="str">
        <f t="shared" ca="1" si="120"/>
        <v/>
      </c>
    </row>
    <row r="300" spans="1:11">
      <c r="B300" t="str">
        <f t="shared" si="137"/>
        <v>Feuille34</v>
      </c>
      <c r="D300">
        <f t="shared" si="134"/>
        <v>10</v>
      </c>
      <c r="E300" s="55" t="str">
        <f t="shared" ca="1" si="120"/>
        <v/>
      </c>
      <c r="F300" s="54" t="str">
        <f t="shared" ca="1" si="120"/>
        <v/>
      </c>
      <c r="G300" s="54" t="str">
        <f t="shared" ca="1" si="120"/>
        <v/>
      </c>
      <c r="H300" s="54" t="str">
        <f t="shared" ca="1" si="120"/>
        <v/>
      </c>
      <c r="I300" s="57">
        <f t="shared" ca="1" si="120"/>
        <v>0</v>
      </c>
      <c r="J300" s="59" t="str">
        <f t="shared" ca="1" si="136"/>
        <v/>
      </c>
      <c r="K300" s="54" t="str">
        <f t="shared" ca="1" si="120"/>
        <v/>
      </c>
    </row>
    <row r="301" spans="1:11">
      <c r="B301" t="str">
        <f t="shared" si="137"/>
        <v>Feuille34</v>
      </c>
      <c r="D301">
        <f t="shared" si="134"/>
        <v>11</v>
      </c>
      <c r="E301" s="55" t="str">
        <f t="shared" ca="1" si="120"/>
        <v/>
      </c>
      <c r="F301" s="54" t="str">
        <f t="shared" ca="1" si="120"/>
        <v/>
      </c>
      <c r="G301" s="54" t="str">
        <f t="shared" ca="1" si="120"/>
        <v/>
      </c>
      <c r="H301" s="54" t="str">
        <f t="shared" ca="1" si="120"/>
        <v/>
      </c>
      <c r="I301" s="57">
        <f t="shared" ca="1" si="120"/>
        <v>0</v>
      </c>
      <c r="J301" s="59" t="str">
        <f t="shared" ca="1" si="136"/>
        <v/>
      </c>
      <c r="K301" s="54" t="str">
        <f t="shared" ca="1" si="120"/>
        <v/>
      </c>
    </row>
    <row r="302" spans="1:11">
      <c r="B302" t="str">
        <f t="shared" si="137"/>
        <v>Feuille34</v>
      </c>
      <c r="D302">
        <f t="shared" si="134"/>
        <v>12</v>
      </c>
      <c r="E302" s="55" t="str">
        <f t="shared" ca="1" si="120"/>
        <v/>
      </c>
      <c r="F302" s="54" t="str">
        <f t="shared" ca="1" si="120"/>
        <v/>
      </c>
      <c r="G302" s="54" t="str">
        <f t="shared" ca="1" si="120"/>
        <v/>
      </c>
      <c r="H302" s="54" t="str">
        <f t="shared" ca="1" si="120"/>
        <v/>
      </c>
      <c r="I302" s="57">
        <f t="shared" ca="1" si="120"/>
        <v>0</v>
      </c>
      <c r="J302" s="59" t="str">
        <f t="shared" ca="1" si="136"/>
        <v/>
      </c>
      <c r="K302" s="54" t="str">
        <f t="shared" ca="1" si="120"/>
        <v/>
      </c>
    </row>
    <row r="303" spans="1:11">
      <c r="B303" s="58" t="s">
        <v>1140</v>
      </c>
    </row>
    <row r="304" spans="1:11">
      <c r="A304">
        <f t="shared" ref="A304" si="138">A291+1</f>
        <v>35</v>
      </c>
      <c r="B304" t="str">
        <f t="shared" ref="B304" si="139">"Feuille"&amp;A304</f>
        <v>Feuille35</v>
      </c>
      <c r="D304">
        <f t="shared" ref="D304:D315" si="140">D303+1</f>
        <v>1</v>
      </c>
      <c r="E304" s="55" t="str">
        <f t="shared" ref="E304:K319" ca="1" si="141">INDEX(INDIRECT($B304&amp;"!" &amp;$B$1),$D304,1+COLUMN(E304)-COLUMN($E304))</f>
        <v>OBAGS002 TES01 008</v>
      </c>
      <c r="F304" s="54" t="str">
        <f t="shared" ca="1" si="141"/>
        <v>OBAGS002</v>
      </c>
      <c r="G304" s="54" t="str">
        <f t="shared" ca="1" si="141"/>
        <v>TES01</v>
      </c>
      <c r="H304" s="54" t="str">
        <f t="shared" ca="1" si="141"/>
        <v>008</v>
      </c>
      <c r="I304" s="57">
        <f t="shared" ca="1" si="141"/>
        <v>8050450210643</v>
      </c>
      <c r="J304" s="59" t="str">
        <f t="shared" ref="J304:J315" ca="1" si="142">IF(E304="","",$B$2)</f>
        <v>fall 2018 .continuativo carry over</v>
      </c>
      <c r="K304" s="54" t="str">
        <f t="shared" ca="1" si="141"/>
        <v>33</v>
      </c>
    </row>
    <row r="305" spans="1:11">
      <c r="B305" t="str">
        <f t="shared" ref="B305:B315" si="143">B304</f>
        <v>Feuille35</v>
      </c>
      <c r="D305">
        <f t="shared" si="140"/>
        <v>2</v>
      </c>
      <c r="E305" s="55" t="str">
        <f t="shared" ca="1" si="120"/>
        <v>OBAGS002 TES01 055</v>
      </c>
      <c r="F305" s="54" t="str">
        <f t="shared" ca="1" si="141"/>
        <v>OBAGS002</v>
      </c>
      <c r="G305" s="54" t="str">
        <f t="shared" ca="1" si="141"/>
        <v>TES01</v>
      </c>
      <c r="H305" s="54" t="str">
        <f t="shared" ca="1" si="141"/>
        <v>055</v>
      </c>
      <c r="I305" s="57">
        <f t="shared" ca="1" si="141"/>
        <v>8050450210629</v>
      </c>
      <c r="J305" s="59" t="str">
        <f t="shared" ca="1" si="142"/>
        <v>fall 2018 .continuativo carry over</v>
      </c>
      <c r="K305" s="54" t="str">
        <f t="shared" ca="1" si="141"/>
        <v>33</v>
      </c>
    </row>
    <row r="306" spans="1:11">
      <c r="B306" t="str">
        <f t="shared" si="143"/>
        <v>Feuille35</v>
      </c>
      <c r="D306">
        <f t="shared" si="140"/>
        <v>3</v>
      </c>
      <c r="E306" s="55" t="str">
        <f t="shared" ca="1" si="120"/>
        <v>OBAGS002 TES01 054</v>
      </c>
      <c r="F306" s="54" t="str">
        <f t="shared" ca="1" si="141"/>
        <v>OBAGS002</v>
      </c>
      <c r="G306" s="54" t="str">
        <f t="shared" ca="1" si="141"/>
        <v>TES01</v>
      </c>
      <c r="H306" s="54" t="str">
        <f t="shared" ca="1" si="141"/>
        <v>054</v>
      </c>
      <c r="I306" s="57">
        <f t="shared" ca="1" si="141"/>
        <v>8050450210636</v>
      </c>
      <c r="J306" s="59" t="str">
        <f t="shared" ca="1" si="142"/>
        <v>fall 2018 .continuativo carry over</v>
      </c>
      <c r="K306" s="54" t="str">
        <f t="shared" ca="1" si="141"/>
        <v>33</v>
      </c>
    </row>
    <row r="307" spans="1:11">
      <c r="B307" t="str">
        <f t="shared" si="143"/>
        <v>Feuille35</v>
      </c>
      <c r="D307">
        <f t="shared" si="140"/>
        <v>4</v>
      </c>
      <c r="E307" s="55" t="str">
        <f t="shared" ca="1" si="120"/>
        <v>OBAGS002 TES01 009</v>
      </c>
      <c r="F307" s="54" t="str">
        <f t="shared" ca="1" si="120"/>
        <v>OBAGS002</v>
      </c>
      <c r="G307" s="54" t="str">
        <f t="shared" ca="1" si="120"/>
        <v>TES01</v>
      </c>
      <c r="H307" s="54" t="str">
        <f t="shared" ca="1" si="120"/>
        <v>009</v>
      </c>
      <c r="I307" s="57">
        <f t="shared" ca="1" si="120"/>
        <v>8058983598504</v>
      </c>
      <c r="J307" s="59" t="str">
        <f t="shared" ca="1" si="142"/>
        <v>fall 2018 .continuativo carry over</v>
      </c>
      <c r="K307" s="54" t="str">
        <f t="shared" ca="1" si="120"/>
        <v>33</v>
      </c>
    </row>
    <row r="308" spans="1:11">
      <c r="B308" t="str">
        <f t="shared" si="143"/>
        <v>Feuille35</v>
      </c>
      <c r="D308">
        <f t="shared" si="140"/>
        <v>5</v>
      </c>
      <c r="E308" s="55" t="str">
        <f t="shared" ca="1" si="120"/>
        <v/>
      </c>
      <c r="F308" s="54" t="str">
        <f t="shared" ca="1" si="120"/>
        <v/>
      </c>
      <c r="G308" s="54" t="str">
        <f t="shared" ca="1" si="120"/>
        <v/>
      </c>
      <c r="H308" s="54" t="str">
        <f t="shared" ca="1" si="120"/>
        <v/>
      </c>
      <c r="I308" s="57">
        <f t="shared" ca="1" si="120"/>
        <v>0</v>
      </c>
      <c r="J308" s="59" t="str">
        <f t="shared" ca="1" si="142"/>
        <v/>
      </c>
      <c r="K308" s="54" t="str">
        <f t="shared" ca="1" si="120"/>
        <v/>
      </c>
    </row>
    <row r="309" spans="1:11">
      <c r="B309" t="str">
        <f t="shared" si="143"/>
        <v>Feuille35</v>
      </c>
      <c r="D309">
        <f t="shared" si="140"/>
        <v>6</v>
      </c>
      <c r="E309" s="55" t="str">
        <f t="shared" ca="1" si="120"/>
        <v/>
      </c>
      <c r="F309" s="54" t="str">
        <f t="shared" ca="1" si="120"/>
        <v/>
      </c>
      <c r="G309" s="54" t="str">
        <f t="shared" ca="1" si="120"/>
        <v/>
      </c>
      <c r="H309" s="54" t="str">
        <f t="shared" ca="1" si="120"/>
        <v/>
      </c>
      <c r="I309" s="57">
        <f t="shared" ca="1" si="120"/>
        <v>0</v>
      </c>
      <c r="J309" s="59" t="str">
        <f t="shared" ca="1" si="142"/>
        <v/>
      </c>
      <c r="K309" s="54" t="str">
        <f t="shared" ca="1" si="120"/>
        <v/>
      </c>
    </row>
    <row r="310" spans="1:11">
      <c r="B310" t="str">
        <f t="shared" si="143"/>
        <v>Feuille35</v>
      </c>
      <c r="D310">
        <f t="shared" si="140"/>
        <v>7</v>
      </c>
      <c r="E310" s="55" t="str">
        <f t="shared" ca="1" si="120"/>
        <v/>
      </c>
      <c r="F310" s="54" t="str">
        <f t="shared" ca="1" si="120"/>
        <v/>
      </c>
      <c r="G310" s="54" t="str">
        <f t="shared" ca="1" si="120"/>
        <v/>
      </c>
      <c r="H310" s="54" t="str">
        <f t="shared" ca="1" si="120"/>
        <v/>
      </c>
      <c r="I310" s="57">
        <f t="shared" ca="1" si="120"/>
        <v>0</v>
      </c>
      <c r="J310" s="59" t="str">
        <f t="shared" ca="1" si="142"/>
        <v/>
      </c>
      <c r="K310" s="54" t="str">
        <f t="shared" ca="1" si="120"/>
        <v/>
      </c>
    </row>
    <row r="311" spans="1:11">
      <c r="B311" t="str">
        <f t="shared" si="143"/>
        <v>Feuille35</v>
      </c>
      <c r="D311">
        <f t="shared" si="140"/>
        <v>8</v>
      </c>
      <c r="E311" s="55" t="str">
        <f t="shared" ca="1" si="120"/>
        <v/>
      </c>
      <c r="F311" s="54" t="str">
        <f t="shared" ca="1" si="120"/>
        <v/>
      </c>
      <c r="G311" s="54" t="str">
        <f t="shared" ca="1" si="120"/>
        <v/>
      </c>
      <c r="H311" s="54" t="str">
        <f t="shared" ca="1" si="120"/>
        <v/>
      </c>
      <c r="I311" s="57">
        <f t="shared" ca="1" si="120"/>
        <v>0</v>
      </c>
      <c r="J311" s="59" t="str">
        <f t="shared" ca="1" si="142"/>
        <v/>
      </c>
      <c r="K311" s="54" t="str">
        <f t="shared" ca="1" si="120"/>
        <v/>
      </c>
    </row>
    <row r="312" spans="1:11">
      <c r="B312" t="str">
        <f t="shared" si="143"/>
        <v>Feuille35</v>
      </c>
      <c r="D312">
        <f t="shared" si="140"/>
        <v>9</v>
      </c>
      <c r="E312" s="55" t="str">
        <f t="shared" ca="1" si="120"/>
        <v/>
      </c>
      <c r="F312" s="54" t="str">
        <f t="shared" ca="1" si="120"/>
        <v/>
      </c>
      <c r="G312" s="54" t="str">
        <f t="shared" ca="1" si="120"/>
        <v/>
      </c>
      <c r="H312" s="54" t="str">
        <f t="shared" ca="1" si="120"/>
        <v/>
      </c>
      <c r="I312" s="57">
        <f t="shared" ca="1" si="120"/>
        <v>0</v>
      </c>
      <c r="J312" s="59" t="str">
        <f t="shared" ca="1" si="142"/>
        <v/>
      </c>
      <c r="K312" s="54" t="str">
        <f t="shared" ca="1" si="120"/>
        <v/>
      </c>
    </row>
    <row r="313" spans="1:11">
      <c r="B313" t="str">
        <f t="shared" si="143"/>
        <v>Feuille35</v>
      </c>
      <c r="D313">
        <f t="shared" si="140"/>
        <v>10</v>
      </c>
      <c r="E313" s="55" t="str">
        <f t="shared" ca="1" si="120"/>
        <v/>
      </c>
      <c r="F313" s="54" t="str">
        <f t="shared" ca="1" si="120"/>
        <v/>
      </c>
      <c r="G313" s="54" t="str">
        <f t="shared" ca="1" si="120"/>
        <v/>
      </c>
      <c r="H313" s="54" t="str">
        <f t="shared" ca="1" si="120"/>
        <v/>
      </c>
      <c r="I313" s="57">
        <f t="shared" ca="1" si="120"/>
        <v>0</v>
      </c>
      <c r="J313" s="59" t="str">
        <f t="shared" ca="1" si="142"/>
        <v/>
      </c>
      <c r="K313" s="54" t="str">
        <f t="shared" ca="1" si="120"/>
        <v/>
      </c>
    </row>
    <row r="314" spans="1:11">
      <c r="B314" t="str">
        <f t="shared" si="143"/>
        <v>Feuille35</v>
      </c>
      <c r="D314">
        <f t="shared" si="140"/>
        <v>11</v>
      </c>
      <c r="E314" s="55" t="str">
        <f t="shared" ca="1" si="120"/>
        <v/>
      </c>
      <c r="F314" s="54" t="str">
        <f t="shared" ca="1" si="120"/>
        <v/>
      </c>
      <c r="G314" s="54" t="str">
        <f t="shared" ca="1" si="120"/>
        <v/>
      </c>
      <c r="H314" s="54" t="str">
        <f t="shared" ca="1" si="120"/>
        <v/>
      </c>
      <c r="I314" s="57">
        <f t="shared" ca="1" si="120"/>
        <v>0</v>
      </c>
      <c r="J314" s="59" t="str">
        <f t="shared" ca="1" si="142"/>
        <v/>
      </c>
      <c r="K314" s="54" t="str">
        <f t="shared" ca="1" si="120"/>
        <v/>
      </c>
    </row>
    <row r="315" spans="1:11">
      <c r="B315" t="str">
        <f t="shared" si="143"/>
        <v>Feuille35</v>
      </c>
      <c r="D315">
        <f t="shared" si="140"/>
        <v>12</v>
      </c>
      <c r="E315" s="55" t="str">
        <f t="shared" ca="1" si="120"/>
        <v/>
      </c>
      <c r="F315" s="54" t="str">
        <f t="shared" ref="F315:K315" ca="1" si="144">INDEX(INDIRECT($B315&amp;"!" &amp;$B$1),$D315,1+COLUMN(F315)-COLUMN($E315))</f>
        <v/>
      </c>
      <c r="G315" s="54" t="str">
        <f t="shared" ca="1" si="144"/>
        <v/>
      </c>
      <c r="H315" s="54" t="str">
        <f t="shared" ca="1" si="144"/>
        <v/>
      </c>
      <c r="I315" s="57">
        <f t="shared" ca="1" si="144"/>
        <v>0</v>
      </c>
      <c r="J315" s="59" t="str">
        <f t="shared" ca="1" si="142"/>
        <v/>
      </c>
      <c r="K315" s="54" t="str">
        <f t="shared" ca="1" si="144"/>
        <v/>
      </c>
    </row>
    <row r="316" spans="1:11">
      <c r="B316" s="58" t="s">
        <v>1140</v>
      </c>
    </row>
    <row r="317" spans="1:11">
      <c r="A317">
        <f t="shared" ref="A317:A369" si="145">A304+1</f>
        <v>36</v>
      </c>
      <c r="B317" t="str">
        <f t="shared" ref="B317:B369" si="146">"Feuille"&amp;A317</f>
        <v>Feuille36</v>
      </c>
      <c r="D317">
        <f t="shared" ref="D317:D328" si="147">D316+1</f>
        <v>1</v>
      </c>
      <c r="E317" s="55" t="str">
        <f t="shared" ca="1" si="141"/>
        <v>OBAGS016 TES26 055</v>
      </c>
      <c r="F317" s="54" t="str">
        <f t="shared" ca="1" si="141"/>
        <v>OBAGS016</v>
      </c>
      <c r="G317" s="54" t="str">
        <f t="shared" ca="1" si="141"/>
        <v>TES26</v>
      </c>
      <c r="H317" s="54" t="str">
        <f t="shared" ca="1" si="141"/>
        <v>055</v>
      </c>
      <c r="I317" s="57">
        <f t="shared" ca="1" si="141"/>
        <v>8050846002319</v>
      </c>
      <c r="J317" s="59" t="str">
        <f t="shared" ref="J317:J328" ca="1" si="148">IF(E317="","",$B$2)</f>
        <v>fall 2018 .continuativo carry over</v>
      </c>
      <c r="K317" s="54" t="str">
        <f t="shared" ca="1" si="141"/>
        <v>34</v>
      </c>
    </row>
    <row r="318" spans="1:11">
      <c r="B318" t="str">
        <f t="shared" ref="B318:B328" si="149">B317</f>
        <v>Feuille36</v>
      </c>
      <c r="D318">
        <f t="shared" si="147"/>
        <v>2</v>
      </c>
      <c r="E318" s="55" t="str">
        <f t="shared" ca="1" si="141"/>
        <v>OBAGS016 TES26 078</v>
      </c>
      <c r="F318" s="54" t="str">
        <f t="shared" ca="1" si="141"/>
        <v>OBAGS016</v>
      </c>
      <c r="G318" s="54" t="str">
        <f t="shared" ca="1" si="141"/>
        <v>TES26</v>
      </c>
      <c r="H318" s="54" t="str">
        <f t="shared" ca="1" si="141"/>
        <v>078</v>
      </c>
      <c r="I318" s="57">
        <f t="shared" ca="1" si="141"/>
        <v>8056099171529</v>
      </c>
      <c r="J318" s="59" t="str">
        <f t="shared" ca="1" si="148"/>
        <v>fall 2018 .continuativo carry over</v>
      </c>
      <c r="K318" s="54" t="str">
        <f t="shared" ca="1" si="141"/>
        <v>34</v>
      </c>
    </row>
    <row r="319" spans="1:11">
      <c r="B319" t="str">
        <f t="shared" si="149"/>
        <v>Feuille36</v>
      </c>
      <c r="D319">
        <f t="shared" si="147"/>
        <v>3</v>
      </c>
      <c r="E319" s="55" t="str">
        <f t="shared" ca="1" si="141"/>
        <v>OBAGS016 TES26 008</v>
      </c>
      <c r="F319" s="54" t="str">
        <f t="shared" ca="1" si="141"/>
        <v>OBAGS016</v>
      </c>
      <c r="G319" s="54" t="str">
        <f t="shared" ca="1" si="141"/>
        <v>TES26</v>
      </c>
      <c r="H319" s="54" t="str">
        <f t="shared" ca="1" si="141"/>
        <v>008</v>
      </c>
      <c r="I319" s="57">
        <f t="shared" ca="1" si="141"/>
        <v>8050846002326</v>
      </c>
      <c r="J319" s="59" t="str">
        <f t="shared" ca="1" si="148"/>
        <v>fall 2018 .continuativo carry over</v>
      </c>
      <c r="K319" s="54" t="str">
        <f t="shared" ca="1" si="141"/>
        <v>34</v>
      </c>
    </row>
    <row r="320" spans="1:11">
      <c r="B320" t="str">
        <f t="shared" si="149"/>
        <v>Feuille36</v>
      </c>
      <c r="D320">
        <f t="shared" si="147"/>
        <v>4</v>
      </c>
      <c r="E320" s="55" t="str">
        <f t="shared" ref="E320:K377" ca="1" si="150">INDEX(INDIRECT($B320&amp;"!" &amp;$B$1),$D320,1+COLUMN(E320)-COLUMN($E320))</f>
        <v/>
      </c>
      <c r="F320" s="54" t="str">
        <f t="shared" ca="1" si="150"/>
        <v/>
      </c>
      <c r="G320" s="54" t="str">
        <f t="shared" ca="1" si="150"/>
        <v/>
      </c>
      <c r="H320" s="54" t="str">
        <f t="shared" ca="1" si="150"/>
        <v xml:space="preserve"> </v>
      </c>
      <c r="I320" s="57">
        <f t="shared" ca="1" si="150"/>
        <v>0</v>
      </c>
      <c r="J320" s="59" t="str">
        <f t="shared" ca="1" si="148"/>
        <v/>
      </c>
      <c r="K320" s="54" t="str">
        <f t="shared" ca="1" si="150"/>
        <v/>
      </c>
    </row>
    <row r="321" spans="1:11">
      <c r="B321" t="str">
        <f t="shared" si="149"/>
        <v>Feuille36</v>
      </c>
      <c r="D321">
        <f t="shared" si="147"/>
        <v>5</v>
      </c>
      <c r="E321" s="55" t="str">
        <f t="shared" ca="1" si="150"/>
        <v/>
      </c>
      <c r="F321" s="54" t="str">
        <f t="shared" ca="1" si="150"/>
        <v/>
      </c>
      <c r="G321" s="54" t="str">
        <f t="shared" ca="1" si="150"/>
        <v/>
      </c>
      <c r="H321" s="54" t="str">
        <f t="shared" ca="1" si="150"/>
        <v/>
      </c>
      <c r="I321" s="57">
        <f t="shared" ca="1" si="150"/>
        <v>0</v>
      </c>
      <c r="J321" s="59" t="str">
        <f t="shared" ca="1" si="148"/>
        <v/>
      </c>
      <c r="K321" s="54" t="str">
        <f t="shared" ca="1" si="150"/>
        <v/>
      </c>
    </row>
    <row r="322" spans="1:11">
      <c r="B322" t="str">
        <f t="shared" si="149"/>
        <v>Feuille36</v>
      </c>
      <c r="D322">
        <f t="shared" si="147"/>
        <v>6</v>
      </c>
      <c r="E322" s="55" t="str">
        <f t="shared" ca="1" si="150"/>
        <v/>
      </c>
      <c r="F322" s="54" t="str">
        <f t="shared" ca="1" si="150"/>
        <v/>
      </c>
      <c r="G322" s="54" t="str">
        <f t="shared" ca="1" si="150"/>
        <v/>
      </c>
      <c r="H322" s="54" t="str">
        <f t="shared" ca="1" si="150"/>
        <v/>
      </c>
      <c r="I322" s="57">
        <f t="shared" ca="1" si="150"/>
        <v>0</v>
      </c>
      <c r="J322" s="59" t="str">
        <f t="shared" ca="1" si="148"/>
        <v/>
      </c>
      <c r="K322" s="54" t="str">
        <f t="shared" ca="1" si="150"/>
        <v/>
      </c>
    </row>
    <row r="323" spans="1:11">
      <c r="B323" t="str">
        <f t="shared" si="149"/>
        <v>Feuille36</v>
      </c>
      <c r="D323">
        <f t="shared" si="147"/>
        <v>7</v>
      </c>
      <c r="E323" s="55" t="str">
        <f t="shared" ca="1" si="150"/>
        <v/>
      </c>
      <c r="F323" s="54" t="str">
        <f t="shared" ca="1" si="150"/>
        <v/>
      </c>
      <c r="G323" s="54" t="str">
        <f t="shared" ca="1" si="150"/>
        <v/>
      </c>
      <c r="H323" s="54" t="str">
        <f t="shared" ca="1" si="150"/>
        <v/>
      </c>
      <c r="I323" s="57">
        <f t="shared" ca="1" si="150"/>
        <v>0</v>
      </c>
      <c r="J323" s="59" t="str">
        <f t="shared" ca="1" si="148"/>
        <v/>
      </c>
      <c r="K323" s="54" t="str">
        <f t="shared" ca="1" si="150"/>
        <v/>
      </c>
    </row>
    <row r="324" spans="1:11">
      <c r="B324" t="str">
        <f t="shared" si="149"/>
        <v>Feuille36</v>
      </c>
      <c r="D324">
        <f t="shared" si="147"/>
        <v>8</v>
      </c>
      <c r="E324" s="55" t="str">
        <f t="shared" ca="1" si="150"/>
        <v/>
      </c>
      <c r="F324" s="54" t="str">
        <f t="shared" ca="1" si="150"/>
        <v/>
      </c>
      <c r="G324" s="54" t="str">
        <f t="shared" ca="1" si="150"/>
        <v/>
      </c>
      <c r="H324" s="54" t="str">
        <f t="shared" ca="1" si="150"/>
        <v/>
      </c>
      <c r="I324" s="57">
        <f t="shared" ca="1" si="150"/>
        <v>0</v>
      </c>
      <c r="J324" s="59" t="str">
        <f t="shared" ca="1" si="148"/>
        <v/>
      </c>
      <c r="K324" s="54" t="str">
        <f t="shared" ca="1" si="150"/>
        <v/>
      </c>
    </row>
    <row r="325" spans="1:11">
      <c r="B325" t="str">
        <f t="shared" si="149"/>
        <v>Feuille36</v>
      </c>
      <c r="D325">
        <f t="shared" si="147"/>
        <v>9</v>
      </c>
      <c r="E325" s="55" t="str">
        <f t="shared" ca="1" si="150"/>
        <v/>
      </c>
      <c r="F325" s="54" t="str">
        <f t="shared" ca="1" si="150"/>
        <v/>
      </c>
      <c r="G325" s="54" t="str">
        <f t="shared" ca="1" si="150"/>
        <v/>
      </c>
      <c r="H325" s="54" t="str">
        <f t="shared" ca="1" si="150"/>
        <v/>
      </c>
      <c r="I325" s="57">
        <f t="shared" ca="1" si="150"/>
        <v>0</v>
      </c>
      <c r="J325" s="59" t="str">
        <f t="shared" ca="1" si="148"/>
        <v/>
      </c>
      <c r="K325" s="54" t="str">
        <f t="shared" ca="1" si="150"/>
        <v/>
      </c>
    </row>
    <row r="326" spans="1:11">
      <c r="B326" t="str">
        <f t="shared" si="149"/>
        <v>Feuille36</v>
      </c>
      <c r="D326">
        <f t="shared" si="147"/>
        <v>10</v>
      </c>
      <c r="E326" s="55" t="str">
        <f t="shared" ca="1" si="150"/>
        <v/>
      </c>
      <c r="F326" s="54" t="str">
        <f t="shared" ca="1" si="150"/>
        <v/>
      </c>
      <c r="G326" s="54" t="str">
        <f t="shared" ca="1" si="150"/>
        <v/>
      </c>
      <c r="H326" s="54" t="str">
        <f t="shared" ca="1" si="150"/>
        <v/>
      </c>
      <c r="I326" s="57">
        <f t="shared" ca="1" si="150"/>
        <v>0</v>
      </c>
      <c r="J326" s="59" t="str">
        <f t="shared" ca="1" si="148"/>
        <v/>
      </c>
      <c r="K326" s="54" t="str">
        <f t="shared" ca="1" si="150"/>
        <v/>
      </c>
    </row>
    <row r="327" spans="1:11">
      <c r="B327" t="str">
        <f t="shared" si="149"/>
        <v>Feuille36</v>
      </c>
      <c r="D327">
        <f t="shared" si="147"/>
        <v>11</v>
      </c>
      <c r="E327" s="55" t="str">
        <f t="shared" ca="1" si="150"/>
        <v/>
      </c>
      <c r="F327" s="54" t="str">
        <f t="shared" ca="1" si="150"/>
        <v/>
      </c>
      <c r="G327" s="54" t="str">
        <f t="shared" ca="1" si="150"/>
        <v/>
      </c>
      <c r="H327" s="54" t="str">
        <f t="shared" ca="1" si="150"/>
        <v/>
      </c>
      <c r="I327" s="57">
        <f t="shared" ca="1" si="150"/>
        <v>0</v>
      </c>
      <c r="J327" s="59" t="str">
        <f t="shared" ca="1" si="148"/>
        <v/>
      </c>
      <c r="K327" s="54" t="str">
        <f t="shared" ca="1" si="150"/>
        <v/>
      </c>
    </row>
    <row r="328" spans="1:11">
      <c r="B328" t="str">
        <f t="shared" si="149"/>
        <v>Feuille36</v>
      </c>
      <c r="D328">
        <f t="shared" si="147"/>
        <v>12</v>
      </c>
      <c r="E328" s="55" t="str">
        <f t="shared" ca="1" si="150"/>
        <v/>
      </c>
      <c r="F328" s="54" t="str">
        <f t="shared" ca="1" si="150"/>
        <v/>
      </c>
      <c r="G328" s="54" t="str">
        <f t="shared" ca="1" si="150"/>
        <v/>
      </c>
      <c r="H328" s="54" t="str">
        <f t="shared" ca="1" si="150"/>
        <v/>
      </c>
      <c r="I328" s="57">
        <f t="shared" ca="1" si="150"/>
        <v>0</v>
      </c>
      <c r="J328" s="59" t="str">
        <f t="shared" ca="1" si="148"/>
        <v/>
      </c>
      <c r="K328" s="54" t="str">
        <f t="shared" ca="1" si="150"/>
        <v/>
      </c>
    </row>
    <row r="329" spans="1:11">
      <c r="B329" s="58" t="s">
        <v>1140</v>
      </c>
    </row>
    <row r="330" spans="1:11">
      <c r="A330">
        <f t="shared" si="145"/>
        <v>37</v>
      </c>
      <c r="B330" t="str">
        <f t="shared" si="146"/>
        <v>Feuille37</v>
      </c>
      <c r="D330">
        <f t="shared" ref="D330:D341" si="151">D329+1</f>
        <v>1</v>
      </c>
      <c r="E330" s="55" t="str">
        <f t="shared" ref="E330:K390" ca="1" si="152">INDEX(INDIRECT($B330&amp;"!" &amp;$B$1),$D330,1+COLUMN(E330)-COLUMN($E330))</f>
        <v>OBAGS017 TES26 055</v>
      </c>
      <c r="F330" s="54" t="str">
        <f t="shared" ca="1" si="152"/>
        <v>OBAGS017</v>
      </c>
      <c r="G330" s="54" t="str">
        <f t="shared" ca="1" si="152"/>
        <v>TES26</v>
      </c>
      <c r="H330" s="54" t="str">
        <f t="shared" ca="1" si="152"/>
        <v>055</v>
      </c>
      <c r="I330" s="57">
        <f t="shared" ca="1" si="152"/>
        <v>8050846008281</v>
      </c>
      <c r="J330" s="59" t="str">
        <f t="shared" ref="J330:J341" ca="1" si="153">IF(E330="","",$B$2)</f>
        <v>fall 2018 .continuativo carry over</v>
      </c>
      <c r="K330" s="54" t="str">
        <f t="shared" ca="1" si="152"/>
        <v>35</v>
      </c>
    </row>
    <row r="331" spans="1:11">
      <c r="B331" t="str">
        <f t="shared" ref="B331:B341" si="154">B330</f>
        <v>Feuille37</v>
      </c>
      <c r="D331">
        <f t="shared" si="151"/>
        <v>2</v>
      </c>
      <c r="E331" s="55" t="str">
        <f t="shared" ca="1" si="150"/>
        <v>OBAGS017 TES26 008</v>
      </c>
      <c r="F331" s="54" t="str">
        <f t="shared" ca="1" si="152"/>
        <v>OBAGS017</v>
      </c>
      <c r="G331" s="54" t="str">
        <f t="shared" ca="1" si="152"/>
        <v>TES26</v>
      </c>
      <c r="H331" s="54" t="str">
        <f t="shared" ca="1" si="152"/>
        <v>008</v>
      </c>
      <c r="I331" s="57">
        <f t="shared" ca="1" si="152"/>
        <v>8050846020160</v>
      </c>
      <c r="J331" s="59" t="str">
        <f t="shared" ca="1" si="153"/>
        <v>fall 2018 .continuativo carry over</v>
      </c>
      <c r="K331" s="54" t="str">
        <f t="shared" ca="1" si="152"/>
        <v>35</v>
      </c>
    </row>
    <row r="332" spans="1:11">
      <c r="B332" t="str">
        <f t="shared" si="154"/>
        <v>Feuille37</v>
      </c>
      <c r="D332">
        <f t="shared" si="151"/>
        <v>3</v>
      </c>
      <c r="E332" s="55" t="str">
        <f t="shared" ca="1" si="150"/>
        <v>OBAGS017 TES26 078</v>
      </c>
      <c r="F332" s="54" t="str">
        <f t="shared" ca="1" si="152"/>
        <v>OBAGS017</v>
      </c>
      <c r="G332" s="54" t="str">
        <f t="shared" ca="1" si="152"/>
        <v>TES26</v>
      </c>
      <c r="H332" s="54" t="str">
        <f t="shared" ca="1" si="152"/>
        <v>078</v>
      </c>
      <c r="I332" s="57">
        <f t="shared" ca="1" si="152"/>
        <v>8056099171574</v>
      </c>
      <c r="J332" s="59" t="str">
        <f t="shared" ca="1" si="153"/>
        <v>fall 2018 .continuativo carry over</v>
      </c>
      <c r="K332" s="54" t="str">
        <f t="shared" ca="1" si="152"/>
        <v>35</v>
      </c>
    </row>
    <row r="333" spans="1:11">
      <c r="B333" t="str">
        <f t="shared" si="154"/>
        <v>Feuille37</v>
      </c>
      <c r="D333">
        <f t="shared" si="151"/>
        <v>4</v>
      </c>
      <c r="E333" s="55" t="str">
        <f t="shared" ca="1" si="150"/>
        <v/>
      </c>
      <c r="F333" s="54" t="str">
        <f t="shared" ca="1" si="150"/>
        <v/>
      </c>
      <c r="G333" s="54" t="str">
        <f t="shared" ca="1" si="150"/>
        <v/>
      </c>
      <c r="H333" s="54" t="str">
        <f t="shared" ca="1" si="150"/>
        <v xml:space="preserve">   </v>
      </c>
      <c r="I333" s="57">
        <f t="shared" ca="1" si="150"/>
        <v>0</v>
      </c>
      <c r="J333" s="59" t="str">
        <f t="shared" ca="1" si="153"/>
        <v/>
      </c>
      <c r="K333" s="54" t="str">
        <f t="shared" ca="1" si="150"/>
        <v/>
      </c>
    </row>
    <row r="334" spans="1:11">
      <c r="B334" t="str">
        <f t="shared" si="154"/>
        <v>Feuille37</v>
      </c>
      <c r="D334">
        <f t="shared" si="151"/>
        <v>5</v>
      </c>
      <c r="E334" s="55" t="str">
        <f t="shared" ca="1" si="150"/>
        <v/>
      </c>
      <c r="F334" s="54" t="str">
        <f t="shared" ca="1" si="150"/>
        <v/>
      </c>
      <c r="G334" s="54" t="str">
        <f t="shared" ca="1" si="150"/>
        <v/>
      </c>
      <c r="H334" s="54" t="str">
        <f t="shared" ca="1" si="150"/>
        <v/>
      </c>
      <c r="I334" s="57">
        <f t="shared" ca="1" si="150"/>
        <v>0</v>
      </c>
      <c r="J334" s="59" t="str">
        <f t="shared" ca="1" si="153"/>
        <v/>
      </c>
      <c r="K334" s="54" t="str">
        <f t="shared" ca="1" si="150"/>
        <v/>
      </c>
    </row>
    <row r="335" spans="1:11">
      <c r="B335" t="str">
        <f t="shared" si="154"/>
        <v>Feuille37</v>
      </c>
      <c r="D335">
        <f t="shared" si="151"/>
        <v>6</v>
      </c>
      <c r="E335" s="55" t="str">
        <f t="shared" ca="1" si="150"/>
        <v/>
      </c>
      <c r="F335" s="54" t="str">
        <f t="shared" ca="1" si="150"/>
        <v/>
      </c>
      <c r="G335" s="54" t="str">
        <f t="shared" ca="1" si="150"/>
        <v/>
      </c>
      <c r="H335" s="54" t="str">
        <f t="shared" ca="1" si="150"/>
        <v/>
      </c>
      <c r="I335" s="57">
        <f t="shared" ca="1" si="150"/>
        <v>0</v>
      </c>
      <c r="J335" s="59" t="str">
        <f t="shared" ca="1" si="153"/>
        <v/>
      </c>
      <c r="K335" s="54" t="str">
        <f t="shared" ca="1" si="150"/>
        <v/>
      </c>
    </row>
    <row r="336" spans="1:11">
      <c r="B336" t="str">
        <f t="shared" si="154"/>
        <v>Feuille37</v>
      </c>
      <c r="D336">
        <f t="shared" si="151"/>
        <v>7</v>
      </c>
      <c r="E336" s="55" t="str">
        <f t="shared" ca="1" si="150"/>
        <v/>
      </c>
      <c r="F336" s="54" t="str">
        <f t="shared" ca="1" si="150"/>
        <v/>
      </c>
      <c r="G336" s="54" t="str">
        <f t="shared" ca="1" si="150"/>
        <v/>
      </c>
      <c r="H336" s="54" t="str">
        <f t="shared" ca="1" si="150"/>
        <v/>
      </c>
      <c r="I336" s="57">
        <f t="shared" ca="1" si="150"/>
        <v>0</v>
      </c>
      <c r="J336" s="59" t="str">
        <f t="shared" ca="1" si="153"/>
        <v/>
      </c>
      <c r="K336" s="54" t="str">
        <f t="shared" ca="1" si="150"/>
        <v/>
      </c>
    </row>
    <row r="337" spans="1:11">
      <c r="B337" t="str">
        <f t="shared" si="154"/>
        <v>Feuille37</v>
      </c>
      <c r="D337">
        <f t="shared" si="151"/>
        <v>8</v>
      </c>
      <c r="E337" s="55" t="str">
        <f t="shared" ca="1" si="150"/>
        <v/>
      </c>
      <c r="F337" s="54" t="str">
        <f t="shared" ca="1" si="150"/>
        <v/>
      </c>
      <c r="G337" s="54" t="str">
        <f t="shared" ca="1" si="150"/>
        <v/>
      </c>
      <c r="H337" s="54" t="str">
        <f t="shared" ca="1" si="150"/>
        <v/>
      </c>
      <c r="I337" s="57">
        <f t="shared" ca="1" si="150"/>
        <v>0</v>
      </c>
      <c r="J337" s="59" t="str">
        <f t="shared" ca="1" si="153"/>
        <v/>
      </c>
      <c r="K337" s="54" t="str">
        <f t="shared" ca="1" si="150"/>
        <v/>
      </c>
    </row>
    <row r="338" spans="1:11">
      <c r="B338" t="str">
        <f t="shared" si="154"/>
        <v>Feuille37</v>
      </c>
      <c r="D338">
        <f t="shared" si="151"/>
        <v>9</v>
      </c>
      <c r="E338" s="55" t="str">
        <f t="shared" ca="1" si="150"/>
        <v/>
      </c>
      <c r="F338" s="54" t="str">
        <f t="shared" ca="1" si="150"/>
        <v/>
      </c>
      <c r="G338" s="54" t="str">
        <f t="shared" ca="1" si="150"/>
        <v/>
      </c>
      <c r="H338" s="54" t="str">
        <f t="shared" ca="1" si="150"/>
        <v/>
      </c>
      <c r="I338" s="57">
        <f t="shared" ca="1" si="150"/>
        <v>0</v>
      </c>
      <c r="J338" s="59" t="str">
        <f t="shared" ca="1" si="153"/>
        <v/>
      </c>
      <c r="K338" s="54" t="str">
        <f t="shared" ca="1" si="150"/>
        <v/>
      </c>
    </row>
    <row r="339" spans="1:11">
      <c r="B339" t="str">
        <f t="shared" si="154"/>
        <v>Feuille37</v>
      </c>
      <c r="D339">
        <f t="shared" si="151"/>
        <v>10</v>
      </c>
      <c r="E339" s="55" t="str">
        <f t="shared" ca="1" si="150"/>
        <v/>
      </c>
      <c r="F339" s="54" t="str">
        <f t="shared" ca="1" si="150"/>
        <v/>
      </c>
      <c r="G339" s="54" t="str">
        <f t="shared" ca="1" si="150"/>
        <v/>
      </c>
      <c r="H339" s="54" t="str">
        <f t="shared" ca="1" si="150"/>
        <v/>
      </c>
      <c r="I339" s="57">
        <f t="shared" ca="1" si="150"/>
        <v>0</v>
      </c>
      <c r="J339" s="59" t="str">
        <f t="shared" ca="1" si="153"/>
        <v/>
      </c>
      <c r="K339" s="54" t="str">
        <f t="shared" ca="1" si="150"/>
        <v/>
      </c>
    </row>
    <row r="340" spans="1:11">
      <c r="B340" t="str">
        <f t="shared" si="154"/>
        <v>Feuille37</v>
      </c>
      <c r="D340">
        <f t="shared" si="151"/>
        <v>11</v>
      </c>
      <c r="E340" s="55" t="str">
        <f t="shared" ca="1" si="150"/>
        <v/>
      </c>
      <c r="F340" s="54" t="str">
        <f t="shared" ca="1" si="150"/>
        <v/>
      </c>
      <c r="G340" s="54" t="str">
        <f t="shared" ca="1" si="150"/>
        <v/>
      </c>
      <c r="H340" s="54" t="str">
        <f t="shared" ca="1" si="150"/>
        <v/>
      </c>
      <c r="I340" s="57">
        <f t="shared" ca="1" si="150"/>
        <v>0</v>
      </c>
      <c r="J340" s="59" t="str">
        <f t="shared" ca="1" si="153"/>
        <v/>
      </c>
      <c r="K340" s="54" t="str">
        <f t="shared" ca="1" si="150"/>
        <v/>
      </c>
    </row>
    <row r="341" spans="1:11">
      <c r="B341" t="str">
        <f t="shared" si="154"/>
        <v>Feuille37</v>
      </c>
      <c r="D341">
        <f t="shared" si="151"/>
        <v>12</v>
      </c>
      <c r="E341" s="55" t="str">
        <f t="shared" ca="1" si="150"/>
        <v/>
      </c>
      <c r="F341" s="54" t="str">
        <f t="shared" ca="1" si="150"/>
        <v/>
      </c>
      <c r="G341" s="54" t="str">
        <f t="shared" ca="1" si="150"/>
        <v/>
      </c>
      <c r="H341" s="54" t="str">
        <f t="shared" ca="1" si="150"/>
        <v/>
      </c>
      <c r="I341" s="57">
        <f t="shared" ca="1" si="150"/>
        <v>0</v>
      </c>
      <c r="J341" s="59" t="str">
        <f t="shared" ca="1" si="153"/>
        <v/>
      </c>
      <c r="K341" s="54" t="str">
        <f t="shared" ca="1" si="150"/>
        <v/>
      </c>
    </row>
    <row r="342" spans="1:11">
      <c r="B342" s="58" t="s">
        <v>1140</v>
      </c>
    </row>
    <row r="343" spans="1:11">
      <c r="A343">
        <f t="shared" si="145"/>
        <v>38</v>
      </c>
      <c r="B343" t="str">
        <f t="shared" si="146"/>
        <v>Feuille38</v>
      </c>
      <c r="D343">
        <f t="shared" ref="D343:D354" si="155">D342+1</f>
        <v>1</v>
      </c>
      <c r="E343" s="55" t="str">
        <f t="shared" ca="1" si="152"/>
        <v>OBAGS121 TES01 055</v>
      </c>
      <c r="F343" s="54" t="str">
        <f t="shared" ca="1" si="152"/>
        <v>OBAGS121</v>
      </c>
      <c r="G343" s="54" t="str">
        <f t="shared" ca="1" si="152"/>
        <v>TES01</v>
      </c>
      <c r="H343" s="54" t="str">
        <f t="shared" ca="1" si="152"/>
        <v>055</v>
      </c>
      <c r="I343" s="57">
        <f t="shared" ca="1" si="152"/>
        <v>8050538597949</v>
      </c>
      <c r="J343" s="59" t="str">
        <f t="shared" ref="J343:J354" ca="1" si="156">IF(E343="","",$B$2)</f>
        <v>fall 2018 .continuativo carry over</v>
      </c>
      <c r="K343" s="54" t="str">
        <f t="shared" ca="1" si="152"/>
        <v>36</v>
      </c>
    </row>
    <row r="344" spans="1:11">
      <c r="B344" t="str">
        <f t="shared" ref="B344:B354" si="157">B343</f>
        <v>Feuille38</v>
      </c>
      <c r="D344">
        <f t="shared" si="155"/>
        <v>2</v>
      </c>
      <c r="E344" s="55" t="str">
        <f t="shared" ca="1" si="150"/>
        <v>OBAGS121 TES01 054</v>
      </c>
      <c r="F344" s="54" t="str">
        <f t="shared" ca="1" si="152"/>
        <v>OBAGS121</v>
      </c>
      <c r="G344" s="54" t="str">
        <f t="shared" ca="1" si="152"/>
        <v>TES01</v>
      </c>
      <c r="H344" s="54" t="str">
        <f t="shared" ca="1" si="152"/>
        <v>054</v>
      </c>
      <c r="I344" s="57">
        <f t="shared" ca="1" si="152"/>
        <v>8050538597932</v>
      </c>
      <c r="J344" s="59" t="str">
        <f t="shared" ca="1" si="156"/>
        <v>fall 2018 .continuativo carry over</v>
      </c>
      <c r="K344" s="54" t="str">
        <f t="shared" ca="1" si="152"/>
        <v>36</v>
      </c>
    </row>
    <row r="345" spans="1:11">
      <c r="B345" t="str">
        <f t="shared" si="157"/>
        <v>Feuille38</v>
      </c>
      <c r="D345">
        <f t="shared" si="155"/>
        <v>3</v>
      </c>
      <c r="E345" s="55" t="str">
        <f t="shared" ca="1" si="150"/>
        <v/>
      </c>
      <c r="F345" s="54" t="str">
        <f t="shared" ca="1" si="152"/>
        <v/>
      </c>
      <c r="G345" s="54" t="str">
        <f t="shared" ca="1" si="152"/>
        <v/>
      </c>
      <c r="H345" s="54" t="str">
        <f t="shared" ca="1" si="152"/>
        <v xml:space="preserve">  </v>
      </c>
      <c r="I345" s="57">
        <f t="shared" ca="1" si="152"/>
        <v>0</v>
      </c>
      <c r="J345" s="59" t="str">
        <f t="shared" ca="1" si="156"/>
        <v/>
      </c>
      <c r="K345" s="54" t="str">
        <f t="shared" ca="1" si="152"/>
        <v/>
      </c>
    </row>
    <row r="346" spans="1:11">
      <c r="B346" t="str">
        <f t="shared" si="157"/>
        <v>Feuille38</v>
      </c>
      <c r="D346">
        <f t="shared" si="155"/>
        <v>4</v>
      </c>
      <c r="E346" s="55" t="str">
        <f t="shared" ca="1" si="150"/>
        <v/>
      </c>
      <c r="F346" s="54" t="str">
        <f t="shared" ca="1" si="150"/>
        <v/>
      </c>
      <c r="G346" s="54" t="str">
        <f t="shared" ca="1" si="150"/>
        <v/>
      </c>
      <c r="H346" s="54" t="str">
        <f t="shared" ca="1" si="150"/>
        <v/>
      </c>
      <c r="I346" s="57">
        <f t="shared" ca="1" si="150"/>
        <v>0</v>
      </c>
      <c r="J346" s="59" t="str">
        <f t="shared" ca="1" si="156"/>
        <v/>
      </c>
      <c r="K346" s="54" t="str">
        <f t="shared" ca="1" si="150"/>
        <v/>
      </c>
    </row>
    <row r="347" spans="1:11">
      <c r="B347" t="str">
        <f t="shared" si="157"/>
        <v>Feuille38</v>
      </c>
      <c r="D347">
        <f t="shared" si="155"/>
        <v>5</v>
      </c>
      <c r="E347" s="55" t="str">
        <f t="shared" ca="1" si="150"/>
        <v/>
      </c>
      <c r="F347" s="54" t="str">
        <f t="shared" ca="1" si="150"/>
        <v/>
      </c>
      <c r="G347" s="54" t="str">
        <f t="shared" ca="1" si="150"/>
        <v/>
      </c>
      <c r="H347" s="54" t="str">
        <f t="shared" ca="1" si="150"/>
        <v/>
      </c>
      <c r="I347" s="57">
        <f t="shared" ca="1" si="150"/>
        <v>0</v>
      </c>
      <c r="J347" s="59" t="str">
        <f t="shared" ca="1" si="156"/>
        <v/>
      </c>
      <c r="K347" s="54" t="str">
        <f t="shared" ca="1" si="150"/>
        <v/>
      </c>
    </row>
    <row r="348" spans="1:11">
      <c r="B348" t="str">
        <f t="shared" si="157"/>
        <v>Feuille38</v>
      </c>
      <c r="D348">
        <f t="shared" si="155"/>
        <v>6</v>
      </c>
      <c r="E348" s="55" t="str">
        <f t="shared" ca="1" si="150"/>
        <v/>
      </c>
      <c r="F348" s="54" t="str">
        <f t="shared" ca="1" si="150"/>
        <v/>
      </c>
      <c r="G348" s="54" t="str">
        <f t="shared" ca="1" si="150"/>
        <v/>
      </c>
      <c r="H348" s="54" t="str">
        <f t="shared" ca="1" si="150"/>
        <v/>
      </c>
      <c r="I348" s="57">
        <f t="shared" ca="1" si="150"/>
        <v>0</v>
      </c>
      <c r="J348" s="59" t="str">
        <f t="shared" ca="1" si="156"/>
        <v/>
      </c>
      <c r="K348" s="54" t="str">
        <f t="shared" ca="1" si="150"/>
        <v/>
      </c>
    </row>
    <row r="349" spans="1:11">
      <c r="B349" t="str">
        <f t="shared" si="157"/>
        <v>Feuille38</v>
      </c>
      <c r="D349">
        <f t="shared" si="155"/>
        <v>7</v>
      </c>
      <c r="E349" s="55" t="str">
        <f t="shared" ca="1" si="150"/>
        <v/>
      </c>
      <c r="F349" s="54" t="str">
        <f t="shared" ca="1" si="150"/>
        <v/>
      </c>
      <c r="G349" s="54" t="str">
        <f t="shared" ca="1" si="150"/>
        <v/>
      </c>
      <c r="H349" s="54" t="str">
        <f t="shared" ca="1" si="150"/>
        <v/>
      </c>
      <c r="I349" s="57">
        <f t="shared" ca="1" si="150"/>
        <v>0</v>
      </c>
      <c r="J349" s="59" t="str">
        <f t="shared" ca="1" si="156"/>
        <v/>
      </c>
      <c r="K349" s="54" t="str">
        <f t="shared" ca="1" si="150"/>
        <v/>
      </c>
    </row>
    <row r="350" spans="1:11">
      <c r="B350" t="str">
        <f t="shared" si="157"/>
        <v>Feuille38</v>
      </c>
      <c r="D350">
        <f t="shared" si="155"/>
        <v>8</v>
      </c>
      <c r="E350" s="55" t="str">
        <f t="shared" ca="1" si="150"/>
        <v/>
      </c>
      <c r="F350" s="54" t="str">
        <f t="shared" ca="1" si="150"/>
        <v/>
      </c>
      <c r="G350" s="54" t="str">
        <f t="shared" ca="1" si="150"/>
        <v/>
      </c>
      <c r="H350" s="54" t="str">
        <f t="shared" ca="1" si="150"/>
        <v/>
      </c>
      <c r="I350" s="57">
        <f t="shared" ca="1" si="150"/>
        <v>0</v>
      </c>
      <c r="J350" s="59" t="str">
        <f t="shared" ca="1" si="156"/>
        <v/>
      </c>
      <c r="K350" s="54" t="str">
        <f t="shared" ca="1" si="150"/>
        <v/>
      </c>
    </row>
    <row r="351" spans="1:11">
      <c r="B351" t="str">
        <f t="shared" si="157"/>
        <v>Feuille38</v>
      </c>
      <c r="D351">
        <f t="shared" si="155"/>
        <v>9</v>
      </c>
      <c r="E351" s="55" t="str">
        <f t="shared" ca="1" si="150"/>
        <v/>
      </c>
      <c r="F351" s="54" t="str">
        <f t="shared" ca="1" si="150"/>
        <v/>
      </c>
      <c r="G351" s="54" t="str">
        <f t="shared" ca="1" si="150"/>
        <v/>
      </c>
      <c r="H351" s="54" t="str">
        <f t="shared" ca="1" si="150"/>
        <v/>
      </c>
      <c r="I351" s="57">
        <f t="shared" ca="1" si="150"/>
        <v>0</v>
      </c>
      <c r="J351" s="59" t="str">
        <f t="shared" ca="1" si="156"/>
        <v/>
      </c>
      <c r="K351" s="54" t="str">
        <f t="shared" ca="1" si="150"/>
        <v/>
      </c>
    </row>
    <row r="352" spans="1:11">
      <c r="B352" t="str">
        <f t="shared" si="157"/>
        <v>Feuille38</v>
      </c>
      <c r="D352">
        <f t="shared" si="155"/>
        <v>10</v>
      </c>
      <c r="E352" s="55" t="str">
        <f t="shared" ca="1" si="150"/>
        <v/>
      </c>
      <c r="F352" s="54" t="str">
        <f t="shared" ca="1" si="150"/>
        <v/>
      </c>
      <c r="G352" s="54" t="str">
        <f t="shared" ca="1" si="150"/>
        <v/>
      </c>
      <c r="H352" s="54" t="str">
        <f t="shared" ca="1" si="150"/>
        <v/>
      </c>
      <c r="I352" s="57">
        <f t="shared" ca="1" si="150"/>
        <v>0</v>
      </c>
      <c r="J352" s="59" t="str">
        <f t="shared" ca="1" si="156"/>
        <v/>
      </c>
      <c r="K352" s="54" t="str">
        <f t="shared" ca="1" si="150"/>
        <v/>
      </c>
    </row>
    <row r="353" spans="1:11">
      <c r="B353" t="str">
        <f t="shared" si="157"/>
        <v>Feuille38</v>
      </c>
      <c r="D353">
        <f t="shared" si="155"/>
        <v>11</v>
      </c>
      <c r="E353" s="55" t="str">
        <f t="shared" ca="1" si="150"/>
        <v/>
      </c>
      <c r="F353" s="54" t="str">
        <f t="shared" ca="1" si="150"/>
        <v/>
      </c>
      <c r="G353" s="54" t="str">
        <f t="shared" ca="1" si="150"/>
        <v/>
      </c>
      <c r="H353" s="54" t="str">
        <f t="shared" ca="1" si="150"/>
        <v/>
      </c>
      <c r="I353" s="57">
        <f t="shared" ca="1" si="150"/>
        <v>0</v>
      </c>
      <c r="J353" s="59" t="str">
        <f t="shared" ca="1" si="156"/>
        <v/>
      </c>
      <c r="K353" s="54" t="str">
        <f t="shared" ca="1" si="150"/>
        <v/>
      </c>
    </row>
    <row r="354" spans="1:11">
      <c r="B354" t="str">
        <f t="shared" si="157"/>
        <v>Feuille38</v>
      </c>
      <c r="D354">
        <f t="shared" si="155"/>
        <v>12</v>
      </c>
      <c r="E354" s="55" t="str">
        <f t="shared" ca="1" si="150"/>
        <v/>
      </c>
      <c r="F354" s="54" t="str">
        <f t="shared" ca="1" si="150"/>
        <v/>
      </c>
      <c r="G354" s="54" t="str">
        <f t="shared" ca="1" si="150"/>
        <v/>
      </c>
      <c r="H354" s="54" t="str">
        <f t="shared" ca="1" si="150"/>
        <v/>
      </c>
      <c r="I354" s="57">
        <f t="shared" ca="1" si="150"/>
        <v>0</v>
      </c>
      <c r="J354" s="59" t="str">
        <f t="shared" ca="1" si="156"/>
        <v/>
      </c>
      <c r="K354" s="54" t="str">
        <f t="shared" ca="1" si="150"/>
        <v/>
      </c>
    </row>
    <row r="355" spans="1:11">
      <c r="B355" s="58" t="s">
        <v>1140</v>
      </c>
    </row>
    <row r="356" spans="1:11">
      <c r="A356">
        <f t="shared" si="145"/>
        <v>39</v>
      </c>
      <c r="B356" t="str">
        <f t="shared" si="146"/>
        <v>Feuille39</v>
      </c>
      <c r="D356">
        <f t="shared" ref="D356:D367" si="158">D355+1</f>
        <v>1</v>
      </c>
      <c r="E356" s="55" t="str">
        <f t="shared" ca="1" si="152"/>
        <v>OBAGS018 TES26 055</v>
      </c>
      <c r="F356" s="54" t="str">
        <f t="shared" ca="1" si="152"/>
        <v>OBAGS018</v>
      </c>
      <c r="G356" s="54" t="str">
        <f t="shared" ca="1" si="152"/>
        <v>TES26</v>
      </c>
      <c r="H356" s="54" t="str">
        <f t="shared" ca="1" si="152"/>
        <v>055</v>
      </c>
      <c r="I356" s="57">
        <f t="shared" ca="1" si="152"/>
        <v>8050846001947</v>
      </c>
      <c r="J356" s="59" t="str">
        <f t="shared" ref="J356:J367" ca="1" si="159">IF(E356="","",$B$2)</f>
        <v>fall 2018 .continuativo carry over</v>
      </c>
      <c r="K356" s="54" t="str">
        <f t="shared" ca="1" si="152"/>
        <v>37</v>
      </c>
    </row>
    <row r="357" spans="1:11">
      <c r="B357" t="str">
        <f t="shared" ref="B357:B367" si="160">B356</f>
        <v>Feuille39</v>
      </c>
      <c r="D357">
        <f t="shared" si="158"/>
        <v>2</v>
      </c>
      <c r="E357" s="55" t="str">
        <f t="shared" ca="1" si="150"/>
        <v>OBAGS018 TES26 054</v>
      </c>
      <c r="F357" s="54" t="str">
        <f t="shared" ca="1" si="152"/>
        <v>OBAGS018</v>
      </c>
      <c r="G357" s="54" t="str">
        <f t="shared" ca="1" si="152"/>
        <v>TES26</v>
      </c>
      <c r="H357" s="54" t="str">
        <f t="shared" ca="1" si="152"/>
        <v>054</v>
      </c>
      <c r="I357" s="57">
        <f t="shared" ca="1" si="152"/>
        <v>0</v>
      </c>
      <c r="J357" s="59" t="str">
        <f t="shared" ca="1" si="159"/>
        <v>fall 2018 .continuativo carry over</v>
      </c>
      <c r="K357" s="54" t="str">
        <f t="shared" ca="1" si="152"/>
        <v>37</v>
      </c>
    </row>
    <row r="358" spans="1:11">
      <c r="B358" t="str">
        <f t="shared" si="160"/>
        <v>Feuille39</v>
      </c>
      <c r="D358">
        <f t="shared" si="158"/>
        <v>3</v>
      </c>
      <c r="E358" s="55" t="str">
        <f t="shared" ca="1" si="150"/>
        <v>OBAGS018 TES26 008</v>
      </c>
      <c r="F358" s="54" t="str">
        <f t="shared" ca="1" si="152"/>
        <v>OBAGS018</v>
      </c>
      <c r="G358" s="54" t="str">
        <f t="shared" ca="1" si="152"/>
        <v>TES26</v>
      </c>
      <c r="H358" s="54" t="str">
        <f t="shared" ca="1" si="152"/>
        <v>008</v>
      </c>
      <c r="I358" s="57">
        <f t="shared" ca="1" si="152"/>
        <v>8050846001930</v>
      </c>
      <c r="J358" s="59" t="str">
        <f t="shared" ca="1" si="159"/>
        <v>fall 2018 .continuativo carry over</v>
      </c>
      <c r="K358" s="54" t="str">
        <f t="shared" ca="1" si="152"/>
        <v>37</v>
      </c>
    </row>
    <row r="359" spans="1:11">
      <c r="B359" t="str">
        <f t="shared" si="160"/>
        <v>Feuille39</v>
      </c>
      <c r="D359">
        <f t="shared" si="158"/>
        <v>4</v>
      </c>
      <c r="E359" s="55" t="str">
        <f t="shared" ca="1" si="150"/>
        <v/>
      </c>
      <c r="F359" s="54" t="str">
        <f t="shared" ca="1" si="150"/>
        <v/>
      </c>
      <c r="G359" s="54" t="str">
        <f t="shared" ca="1" si="150"/>
        <v/>
      </c>
      <c r="H359" s="54" t="str">
        <f t="shared" ca="1" si="150"/>
        <v xml:space="preserve"> </v>
      </c>
      <c r="I359" s="57">
        <f t="shared" ca="1" si="150"/>
        <v>0</v>
      </c>
      <c r="J359" s="59" t="str">
        <f t="shared" ca="1" si="159"/>
        <v/>
      </c>
      <c r="K359" s="54" t="str">
        <f t="shared" ca="1" si="150"/>
        <v/>
      </c>
    </row>
    <row r="360" spans="1:11">
      <c r="B360" t="str">
        <f t="shared" si="160"/>
        <v>Feuille39</v>
      </c>
      <c r="D360">
        <f t="shared" si="158"/>
        <v>5</v>
      </c>
      <c r="E360" s="55" t="str">
        <f t="shared" ca="1" si="150"/>
        <v/>
      </c>
      <c r="F360" s="54" t="str">
        <f t="shared" ca="1" si="150"/>
        <v/>
      </c>
      <c r="G360" s="54" t="str">
        <f t="shared" ca="1" si="150"/>
        <v/>
      </c>
      <c r="H360" s="54" t="str">
        <f t="shared" ca="1" si="150"/>
        <v/>
      </c>
      <c r="I360" s="57">
        <f t="shared" ca="1" si="150"/>
        <v>0</v>
      </c>
      <c r="J360" s="59" t="str">
        <f t="shared" ca="1" si="159"/>
        <v/>
      </c>
      <c r="K360" s="54" t="str">
        <f t="shared" ca="1" si="150"/>
        <v/>
      </c>
    </row>
    <row r="361" spans="1:11">
      <c r="B361" t="str">
        <f t="shared" si="160"/>
        <v>Feuille39</v>
      </c>
      <c r="D361">
        <f t="shared" si="158"/>
        <v>6</v>
      </c>
      <c r="E361" s="55" t="str">
        <f t="shared" ca="1" si="150"/>
        <v/>
      </c>
      <c r="F361" s="54" t="str">
        <f t="shared" ca="1" si="150"/>
        <v/>
      </c>
      <c r="G361" s="54" t="str">
        <f t="shared" ca="1" si="150"/>
        <v/>
      </c>
      <c r="H361" s="54" t="str">
        <f t="shared" ca="1" si="150"/>
        <v/>
      </c>
      <c r="I361" s="57">
        <f t="shared" ca="1" si="150"/>
        <v>0</v>
      </c>
      <c r="J361" s="59" t="str">
        <f t="shared" ca="1" si="159"/>
        <v/>
      </c>
      <c r="K361" s="54" t="str">
        <f t="shared" ca="1" si="150"/>
        <v/>
      </c>
    </row>
    <row r="362" spans="1:11">
      <c r="B362" t="str">
        <f t="shared" si="160"/>
        <v>Feuille39</v>
      </c>
      <c r="D362">
        <f t="shared" si="158"/>
        <v>7</v>
      </c>
      <c r="E362" s="55" t="str">
        <f t="shared" ca="1" si="150"/>
        <v/>
      </c>
      <c r="F362" s="54" t="str">
        <f t="shared" ca="1" si="150"/>
        <v/>
      </c>
      <c r="G362" s="54" t="str">
        <f t="shared" ca="1" si="150"/>
        <v/>
      </c>
      <c r="H362" s="54" t="str">
        <f t="shared" ca="1" si="150"/>
        <v/>
      </c>
      <c r="I362" s="57">
        <f t="shared" ca="1" si="150"/>
        <v>0</v>
      </c>
      <c r="J362" s="59" t="str">
        <f t="shared" ca="1" si="159"/>
        <v/>
      </c>
      <c r="K362" s="54" t="str">
        <f t="shared" ca="1" si="150"/>
        <v/>
      </c>
    </row>
    <row r="363" spans="1:11">
      <c r="B363" t="str">
        <f t="shared" si="160"/>
        <v>Feuille39</v>
      </c>
      <c r="D363">
        <f t="shared" si="158"/>
        <v>8</v>
      </c>
      <c r="E363" s="55" t="str">
        <f t="shared" ca="1" si="150"/>
        <v/>
      </c>
      <c r="F363" s="54" t="str">
        <f t="shared" ca="1" si="150"/>
        <v/>
      </c>
      <c r="G363" s="54" t="str">
        <f t="shared" ca="1" si="150"/>
        <v/>
      </c>
      <c r="H363" s="54" t="str">
        <f t="shared" ca="1" si="150"/>
        <v/>
      </c>
      <c r="I363" s="57">
        <f t="shared" ca="1" si="150"/>
        <v>0</v>
      </c>
      <c r="J363" s="59" t="str">
        <f t="shared" ca="1" si="159"/>
        <v/>
      </c>
      <c r="K363" s="54" t="str">
        <f t="shared" ca="1" si="150"/>
        <v/>
      </c>
    </row>
    <row r="364" spans="1:11">
      <c r="B364" t="str">
        <f t="shared" si="160"/>
        <v>Feuille39</v>
      </c>
      <c r="D364">
        <f t="shared" si="158"/>
        <v>9</v>
      </c>
      <c r="E364" s="55" t="str">
        <f t="shared" ca="1" si="150"/>
        <v/>
      </c>
      <c r="F364" s="54" t="str">
        <f t="shared" ca="1" si="150"/>
        <v/>
      </c>
      <c r="G364" s="54" t="str">
        <f t="shared" ca="1" si="150"/>
        <v/>
      </c>
      <c r="H364" s="54" t="str">
        <f t="shared" ca="1" si="150"/>
        <v/>
      </c>
      <c r="I364" s="57">
        <f t="shared" ca="1" si="150"/>
        <v>0</v>
      </c>
      <c r="J364" s="59" t="str">
        <f t="shared" ca="1" si="159"/>
        <v/>
      </c>
      <c r="K364" s="54" t="str">
        <f t="shared" ca="1" si="150"/>
        <v/>
      </c>
    </row>
    <row r="365" spans="1:11">
      <c r="B365" t="str">
        <f t="shared" si="160"/>
        <v>Feuille39</v>
      </c>
      <c r="D365">
        <f t="shared" si="158"/>
        <v>10</v>
      </c>
      <c r="E365" s="55" t="str">
        <f t="shared" ca="1" si="150"/>
        <v/>
      </c>
      <c r="F365" s="54" t="str">
        <f t="shared" ca="1" si="150"/>
        <v/>
      </c>
      <c r="G365" s="54" t="str">
        <f t="shared" ca="1" si="150"/>
        <v/>
      </c>
      <c r="H365" s="54" t="str">
        <f t="shared" ca="1" si="150"/>
        <v/>
      </c>
      <c r="I365" s="57">
        <f t="shared" ca="1" si="150"/>
        <v>0</v>
      </c>
      <c r="J365" s="59" t="str">
        <f t="shared" ca="1" si="159"/>
        <v/>
      </c>
      <c r="K365" s="54" t="str">
        <f t="shared" ca="1" si="150"/>
        <v/>
      </c>
    </row>
    <row r="366" spans="1:11">
      <c r="B366" t="str">
        <f t="shared" si="160"/>
        <v>Feuille39</v>
      </c>
      <c r="D366">
        <f t="shared" si="158"/>
        <v>11</v>
      </c>
      <c r="E366" s="55" t="str">
        <f t="shared" ca="1" si="150"/>
        <v/>
      </c>
      <c r="F366" s="54" t="str">
        <f t="shared" ca="1" si="150"/>
        <v/>
      </c>
      <c r="G366" s="54" t="str">
        <f t="shared" ca="1" si="150"/>
        <v/>
      </c>
      <c r="H366" s="54" t="str">
        <f t="shared" ca="1" si="150"/>
        <v/>
      </c>
      <c r="I366" s="57">
        <f t="shared" ca="1" si="150"/>
        <v>0</v>
      </c>
      <c r="J366" s="59" t="str">
        <f t="shared" ca="1" si="159"/>
        <v/>
      </c>
      <c r="K366" s="54" t="str">
        <f t="shared" ca="1" si="150"/>
        <v/>
      </c>
    </row>
    <row r="367" spans="1:11">
      <c r="B367" t="str">
        <f t="shared" si="160"/>
        <v>Feuille39</v>
      </c>
      <c r="D367">
        <f t="shared" si="158"/>
        <v>12</v>
      </c>
      <c r="E367" s="55" t="str">
        <f t="shared" ca="1" si="150"/>
        <v/>
      </c>
      <c r="F367" s="54" t="str">
        <f t="shared" ca="1" si="150"/>
        <v/>
      </c>
      <c r="G367" s="54" t="str">
        <f t="shared" ca="1" si="150"/>
        <v/>
      </c>
      <c r="H367" s="54" t="str">
        <f t="shared" ca="1" si="150"/>
        <v/>
      </c>
      <c r="I367" s="57">
        <f t="shared" ca="1" si="150"/>
        <v>0</v>
      </c>
      <c r="J367" s="59" t="str">
        <f t="shared" ca="1" si="159"/>
        <v/>
      </c>
      <c r="K367" s="54" t="str">
        <f t="shared" ca="1" si="150"/>
        <v/>
      </c>
    </row>
    <row r="368" spans="1:11">
      <c r="B368" s="58" t="s">
        <v>1140</v>
      </c>
    </row>
    <row r="369" spans="1:11">
      <c r="A369">
        <f t="shared" si="145"/>
        <v>40</v>
      </c>
      <c r="B369" t="str">
        <f t="shared" si="146"/>
        <v>Feuille40</v>
      </c>
      <c r="D369">
        <f t="shared" ref="D369:D380" si="161">D368+1</f>
        <v>1</v>
      </c>
      <c r="E369" s="55" t="str">
        <f t="shared" ca="1" si="152"/>
        <v>OBAGS028 TES01 055</v>
      </c>
      <c r="F369" s="54" t="str">
        <f t="shared" ca="1" si="152"/>
        <v>OBAGS028</v>
      </c>
      <c r="G369" s="54" t="str">
        <f t="shared" ca="1" si="152"/>
        <v>TES01</v>
      </c>
      <c r="H369" s="54" t="str">
        <f t="shared" ca="1" si="152"/>
        <v>055</v>
      </c>
      <c r="I369" s="57">
        <f t="shared" ca="1" si="152"/>
        <v>8050846018679</v>
      </c>
      <c r="J369" s="59" t="str">
        <f t="shared" ref="J369:J380" ca="1" si="162">IF(E369="","",$B$2)</f>
        <v>fall 2018 .continuativo carry over</v>
      </c>
      <c r="K369" s="54" t="str">
        <f t="shared" ca="1" si="152"/>
        <v>38</v>
      </c>
    </row>
    <row r="370" spans="1:11">
      <c r="B370" t="str">
        <f t="shared" ref="B370:B380" si="163">B369</f>
        <v>Feuille40</v>
      </c>
      <c r="D370">
        <f t="shared" si="161"/>
        <v>2</v>
      </c>
      <c r="E370" s="55" t="str">
        <f t="shared" ca="1" si="150"/>
        <v>OBAGS028 TES01 054</v>
      </c>
      <c r="F370" s="54" t="str">
        <f t="shared" ca="1" si="152"/>
        <v>OBAGS028</v>
      </c>
      <c r="G370" s="54" t="str">
        <f t="shared" ca="1" si="152"/>
        <v>TES01</v>
      </c>
      <c r="H370" s="54" t="str">
        <f t="shared" ca="1" si="152"/>
        <v>054</v>
      </c>
      <c r="I370" s="57">
        <f t="shared" ca="1" si="152"/>
        <v>8050846018655</v>
      </c>
      <c r="J370" s="59" t="str">
        <f t="shared" ca="1" si="162"/>
        <v>fall 2018 .continuativo carry over</v>
      </c>
      <c r="K370" s="54" t="str">
        <f t="shared" ca="1" si="152"/>
        <v>38</v>
      </c>
    </row>
    <row r="371" spans="1:11">
      <c r="B371" t="str">
        <f t="shared" si="163"/>
        <v>Feuille40</v>
      </c>
      <c r="D371">
        <f t="shared" si="161"/>
        <v>3</v>
      </c>
      <c r="E371" s="55" t="str">
        <f t="shared" ca="1" si="150"/>
        <v>OBAGS028 TES01 008</v>
      </c>
      <c r="F371" s="54" t="str">
        <f t="shared" ca="1" si="152"/>
        <v>OBAGS028</v>
      </c>
      <c r="G371" s="54" t="str">
        <f t="shared" ca="1" si="152"/>
        <v>TES01</v>
      </c>
      <c r="H371" s="54" t="str">
        <f t="shared" ca="1" si="152"/>
        <v>008</v>
      </c>
      <c r="I371" s="57">
        <f t="shared" ca="1" si="152"/>
        <v>8050846018662</v>
      </c>
      <c r="J371" s="59" t="str">
        <f t="shared" ca="1" si="162"/>
        <v>fall 2018 .continuativo carry over</v>
      </c>
      <c r="K371" s="54" t="str">
        <f t="shared" ca="1" si="152"/>
        <v>38</v>
      </c>
    </row>
    <row r="372" spans="1:11">
      <c r="B372" t="str">
        <f t="shared" si="163"/>
        <v>Feuille40</v>
      </c>
      <c r="D372">
        <f t="shared" si="161"/>
        <v>4</v>
      </c>
      <c r="E372" s="55" t="str">
        <f t="shared" ca="1" si="150"/>
        <v/>
      </c>
      <c r="F372" s="54" t="str">
        <f t="shared" ca="1" si="150"/>
        <v/>
      </c>
      <c r="G372" s="54" t="str">
        <f t="shared" ca="1" si="150"/>
        <v/>
      </c>
      <c r="H372" s="54" t="str">
        <f t="shared" ca="1" si="150"/>
        <v xml:space="preserve"> </v>
      </c>
      <c r="I372" s="57">
        <f t="shared" ca="1" si="150"/>
        <v>0</v>
      </c>
      <c r="J372" s="59" t="str">
        <f t="shared" ca="1" si="162"/>
        <v/>
      </c>
      <c r="K372" s="54" t="str">
        <f t="shared" ca="1" si="150"/>
        <v/>
      </c>
    </row>
    <row r="373" spans="1:11">
      <c r="B373" t="str">
        <f t="shared" si="163"/>
        <v>Feuille40</v>
      </c>
      <c r="D373">
        <f t="shared" si="161"/>
        <v>5</v>
      </c>
      <c r="E373" s="55" t="str">
        <f t="shared" ca="1" si="150"/>
        <v/>
      </c>
      <c r="F373" s="54" t="str">
        <f t="shared" ca="1" si="150"/>
        <v/>
      </c>
      <c r="G373" s="54" t="str">
        <f t="shared" ca="1" si="150"/>
        <v/>
      </c>
      <c r="H373" s="54" t="str">
        <f t="shared" ca="1" si="150"/>
        <v/>
      </c>
      <c r="I373" s="57">
        <f t="shared" ca="1" si="150"/>
        <v>0</v>
      </c>
      <c r="J373" s="59" t="str">
        <f t="shared" ca="1" si="162"/>
        <v/>
      </c>
      <c r="K373" s="54" t="str">
        <f t="shared" ca="1" si="150"/>
        <v/>
      </c>
    </row>
    <row r="374" spans="1:11">
      <c r="B374" t="str">
        <f t="shared" si="163"/>
        <v>Feuille40</v>
      </c>
      <c r="D374">
        <f t="shared" si="161"/>
        <v>6</v>
      </c>
      <c r="E374" s="55" t="str">
        <f t="shared" ca="1" si="150"/>
        <v/>
      </c>
      <c r="F374" s="54" t="str">
        <f t="shared" ca="1" si="150"/>
        <v/>
      </c>
      <c r="G374" s="54" t="str">
        <f t="shared" ca="1" si="150"/>
        <v/>
      </c>
      <c r="H374" s="54" t="str">
        <f t="shared" ca="1" si="150"/>
        <v/>
      </c>
      <c r="I374" s="57">
        <f t="shared" ca="1" si="150"/>
        <v>0</v>
      </c>
      <c r="J374" s="59" t="str">
        <f t="shared" ca="1" si="162"/>
        <v/>
      </c>
      <c r="K374" s="54" t="str">
        <f t="shared" ca="1" si="150"/>
        <v/>
      </c>
    </row>
    <row r="375" spans="1:11">
      <c r="B375" t="str">
        <f t="shared" si="163"/>
        <v>Feuille40</v>
      </c>
      <c r="D375">
        <f t="shared" si="161"/>
        <v>7</v>
      </c>
      <c r="E375" s="55" t="str">
        <f t="shared" ca="1" si="150"/>
        <v/>
      </c>
      <c r="F375" s="54" t="str">
        <f t="shared" ca="1" si="150"/>
        <v/>
      </c>
      <c r="G375" s="54" t="str">
        <f t="shared" ca="1" si="150"/>
        <v/>
      </c>
      <c r="H375" s="54" t="str">
        <f t="shared" ca="1" si="150"/>
        <v/>
      </c>
      <c r="I375" s="57">
        <f t="shared" ca="1" si="150"/>
        <v>0</v>
      </c>
      <c r="J375" s="59" t="str">
        <f t="shared" ca="1" si="162"/>
        <v/>
      </c>
      <c r="K375" s="54" t="str">
        <f t="shared" ca="1" si="150"/>
        <v/>
      </c>
    </row>
    <row r="376" spans="1:11">
      <c r="B376" t="str">
        <f t="shared" si="163"/>
        <v>Feuille40</v>
      </c>
      <c r="D376">
        <f t="shared" si="161"/>
        <v>8</v>
      </c>
      <c r="E376" s="55" t="str">
        <f t="shared" ca="1" si="150"/>
        <v/>
      </c>
      <c r="F376" s="54" t="str">
        <f t="shared" ca="1" si="150"/>
        <v/>
      </c>
      <c r="G376" s="54" t="str">
        <f t="shared" ca="1" si="150"/>
        <v/>
      </c>
      <c r="H376" s="54" t="str">
        <f t="shared" ca="1" si="150"/>
        <v/>
      </c>
      <c r="I376" s="57">
        <f t="shared" ca="1" si="150"/>
        <v>0</v>
      </c>
      <c r="J376" s="59" t="str">
        <f t="shared" ca="1" si="162"/>
        <v/>
      </c>
      <c r="K376" s="54" t="str">
        <f t="shared" ca="1" si="150"/>
        <v/>
      </c>
    </row>
    <row r="377" spans="1:11">
      <c r="B377" t="str">
        <f t="shared" si="163"/>
        <v>Feuille40</v>
      </c>
      <c r="D377">
        <f t="shared" si="161"/>
        <v>9</v>
      </c>
      <c r="E377" s="55" t="str">
        <f t="shared" ca="1" si="150"/>
        <v/>
      </c>
      <c r="F377" s="54" t="str">
        <f t="shared" ref="E377:K392" ca="1" si="164">INDEX(INDIRECT($B377&amp;"!" &amp;$B$1),$D377,1+COLUMN(F377)-COLUMN($E377))</f>
        <v/>
      </c>
      <c r="G377" s="54" t="str">
        <f t="shared" ca="1" si="164"/>
        <v/>
      </c>
      <c r="H377" s="54" t="str">
        <f t="shared" ca="1" si="164"/>
        <v/>
      </c>
      <c r="I377" s="57">
        <f t="shared" ca="1" si="164"/>
        <v>0</v>
      </c>
      <c r="J377" s="59" t="str">
        <f t="shared" ca="1" si="162"/>
        <v/>
      </c>
      <c r="K377" s="54" t="str">
        <f t="shared" ca="1" si="164"/>
        <v/>
      </c>
    </row>
    <row r="378" spans="1:11">
      <c r="B378" t="str">
        <f t="shared" si="163"/>
        <v>Feuille40</v>
      </c>
      <c r="D378">
        <f t="shared" si="161"/>
        <v>10</v>
      </c>
      <c r="E378" s="55" t="str">
        <f t="shared" ca="1" si="164"/>
        <v/>
      </c>
      <c r="F378" s="54" t="str">
        <f t="shared" ca="1" si="164"/>
        <v/>
      </c>
      <c r="G378" s="54" t="str">
        <f t="shared" ca="1" si="164"/>
        <v/>
      </c>
      <c r="H378" s="54" t="str">
        <f t="shared" ca="1" si="164"/>
        <v/>
      </c>
      <c r="I378" s="57">
        <f t="shared" ca="1" si="164"/>
        <v>0</v>
      </c>
      <c r="J378" s="59" t="str">
        <f t="shared" ca="1" si="162"/>
        <v/>
      </c>
      <c r="K378" s="54" t="str">
        <f t="shared" ca="1" si="164"/>
        <v/>
      </c>
    </row>
    <row r="379" spans="1:11">
      <c r="B379" t="str">
        <f t="shared" si="163"/>
        <v>Feuille40</v>
      </c>
      <c r="D379">
        <f t="shared" si="161"/>
        <v>11</v>
      </c>
      <c r="E379" s="55" t="str">
        <f t="shared" ca="1" si="164"/>
        <v/>
      </c>
      <c r="F379" s="54" t="str">
        <f t="shared" ca="1" si="164"/>
        <v/>
      </c>
      <c r="G379" s="54" t="str">
        <f t="shared" ca="1" si="164"/>
        <v/>
      </c>
      <c r="H379" s="54" t="str">
        <f t="shared" ca="1" si="164"/>
        <v/>
      </c>
      <c r="I379" s="57">
        <f t="shared" ca="1" si="164"/>
        <v>0</v>
      </c>
      <c r="J379" s="59" t="str">
        <f t="shared" ca="1" si="162"/>
        <v/>
      </c>
      <c r="K379" s="54" t="str">
        <f t="shared" ca="1" si="164"/>
        <v/>
      </c>
    </row>
    <row r="380" spans="1:11">
      <c r="B380" t="str">
        <f t="shared" si="163"/>
        <v>Feuille40</v>
      </c>
      <c r="D380">
        <f t="shared" si="161"/>
        <v>12</v>
      </c>
      <c r="E380" s="55" t="str">
        <f t="shared" ca="1" si="164"/>
        <v/>
      </c>
      <c r="F380" s="54" t="str">
        <f t="shared" ca="1" si="164"/>
        <v/>
      </c>
      <c r="G380" s="54" t="str">
        <f t="shared" ca="1" si="164"/>
        <v/>
      </c>
      <c r="H380" s="54" t="str">
        <f t="shared" ca="1" si="164"/>
        <v/>
      </c>
      <c r="I380" s="57">
        <f t="shared" ca="1" si="164"/>
        <v>0</v>
      </c>
      <c r="J380" s="59" t="str">
        <f t="shared" ca="1" si="162"/>
        <v/>
      </c>
      <c r="K380" s="54" t="str">
        <f t="shared" ca="1" si="164"/>
        <v/>
      </c>
    </row>
    <row r="381" spans="1:11">
      <c r="B381" s="58" t="s">
        <v>1140</v>
      </c>
    </row>
    <row r="382" spans="1:11">
      <c r="A382" s="60">
        <v>44</v>
      </c>
      <c r="B382" t="str">
        <f t="shared" ref="B382:B434" si="165">"Feuille"&amp;A382</f>
        <v>Feuille44</v>
      </c>
      <c r="D382">
        <f t="shared" ref="D382:D393" si="166">D381+1</f>
        <v>1</v>
      </c>
      <c r="E382" s="55" t="str">
        <f t="shared" ca="1" si="152"/>
        <v>OBAGB019 EVS00 371</v>
      </c>
      <c r="F382" s="54" t="str">
        <f t="shared" ca="1" si="152"/>
        <v>OBAGB019</v>
      </c>
      <c r="G382" s="54" t="str">
        <f t="shared" ca="1" si="152"/>
        <v>EVS00</v>
      </c>
      <c r="H382" s="54" t="str">
        <f t="shared" ca="1" si="152"/>
        <v>371</v>
      </c>
      <c r="I382" s="57">
        <f t="shared" ca="1" si="152"/>
        <v>8050846007130</v>
      </c>
      <c r="J382" s="59" t="str">
        <f t="shared" ref="J382:J393" ca="1" si="167">IF(E382="","",$B$2)</f>
        <v>fall 2018 .continuativo carry over</v>
      </c>
      <c r="K382" s="54" t="str">
        <f t="shared" ca="1" si="152"/>
        <v>42</v>
      </c>
    </row>
    <row r="383" spans="1:11">
      <c r="B383" t="str">
        <f t="shared" ref="B383:B393" si="168">B382</f>
        <v>Feuille44</v>
      </c>
      <c r="D383">
        <f t="shared" si="166"/>
        <v>2</v>
      </c>
      <c r="E383" s="55" t="str">
        <f t="shared" ca="1" si="152"/>
        <v>OBAGB019 EVS00 055</v>
      </c>
      <c r="F383" s="54" t="str">
        <f t="shared" ca="1" si="152"/>
        <v>OBAGB019</v>
      </c>
      <c r="G383" s="54" t="str">
        <f t="shared" ca="1" si="152"/>
        <v>EVS00</v>
      </c>
      <c r="H383" s="54" t="str">
        <f t="shared" ca="1" si="152"/>
        <v>055</v>
      </c>
      <c r="I383" s="57">
        <f t="shared" ca="1" si="152"/>
        <v>8056099170003</v>
      </c>
      <c r="J383" s="59" t="str">
        <f t="shared" ca="1" si="167"/>
        <v>fall 2018 .continuativo carry over</v>
      </c>
      <c r="K383" s="54" t="str">
        <f t="shared" ca="1" si="152"/>
        <v>42</v>
      </c>
    </row>
    <row r="384" spans="1:11">
      <c r="B384" t="str">
        <f t="shared" si="168"/>
        <v>Feuille44</v>
      </c>
      <c r="D384">
        <f t="shared" si="166"/>
        <v>3</v>
      </c>
      <c r="E384" s="55" t="str">
        <f t="shared" ca="1" si="152"/>
        <v>OBAGB019 EVS00 078</v>
      </c>
      <c r="F384" s="54" t="str">
        <f t="shared" ca="1" si="152"/>
        <v>OBAGB019</v>
      </c>
      <c r="G384" s="54" t="str">
        <f t="shared" ca="1" si="152"/>
        <v>EVS00</v>
      </c>
      <c r="H384" s="54" t="str">
        <f t="shared" ca="1" si="152"/>
        <v>078</v>
      </c>
      <c r="I384" s="57">
        <f t="shared" ca="1" si="152"/>
        <v>8056099176784</v>
      </c>
      <c r="J384" s="59" t="str">
        <f t="shared" ca="1" si="167"/>
        <v>fall 2018 .continuativo carry over</v>
      </c>
      <c r="K384" s="54" t="str">
        <f t="shared" ca="1" si="152"/>
        <v>42</v>
      </c>
    </row>
    <row r="385" spans="1:11">
      <c r="B385" t="str">
        <f t="shared" si="168"/>
        <v>Feuille44</v>
      </c>
      <c r="D385">
        <f t="shared" si="166"/>
        <v>4</v>
      </c>
      <c r="E385" s="55" t="str">
        <f t="shared" ca="1" si="152"/>
        <v>OBAGB019 EVS00 017</v>
      </c>
      <c r="F385" s="54" t="str">
        <f t="shared" ca="1" si="152"/>
        <v>OBAGB019</v>
      </c>
      <c r="G385" s="54" t="str">
        <f t="shared" ca="1" si="152"/>
        <v>EVS00</v>
      </c>
      <c r="H385" s="54" t="str">
        <f t="shared" ca="1" si="152"/>
        <v>017</v>
      </c>
      <c r="I385" s="57">
        <f t="shared" ca="1" si="152"/>
        <v>8056098539986</v>
      </c>
      <c r="J385" s="59" t="str">
        <f t="shared" ca="1" si="167"/>
        <v>fall 2018 .continuativo carry over</v>
      </c>
      <c r="K385" s="54" t="str">
        <f t="shared" ca="1" si="152"/>
        <v>42</v>
      </c>
    </row>
    <row r="386" spans="1:11">
      <c r="B386" t="str">
        <f t="shared" si="168"/>
        <v>Feuille44</v>
      </c>
      <c r="D386">
        <f t="shared" si="166"/>
        <v>5</v>
      </c>
      <c r="E386" s="55" t="str">
        <f t="shared" ca="1" si="152"/>
        <v>HLESZ817 ECS00 055</v>
      </c>
      <c r="F386" s="54" t="str">
        <f t="shared" ca="1" si="152"/>
        <v>HLESZ817</v>
      </c>
      <c r="G386" s="54" t="str">
        <f t="shared" ca="1" si="152"/>
        <v>ECS00</v>
      </c>
      <c r="H386" s="54" t="str">
        <f t="shared" ca="1" si="152"/>
        <v>055</v>
      </c>
      <c r="I386" s="57">
        <f t="shared" ca="1" si="152"/>
        <v>8056099177767</v>
      </c>
      <c r="J386" s="59" t="str">
        <f t="shared" ca="1" si="167"/>
        <v>fall 2018 .continuativo carry over</v>
      </c>
      <c r="K386" s="54" t="str">
        <f t="shared" ca="1" si="152"/>
        <v>42</v>
      </c>
    </row>
    <row r="387" spans="1:11">
      <c r="B387" t="str">
        <f t="shared" si="168"/>
        <v>Feuille44</v>
      </c>
      <c r="D387">
        <f t="shared" si="166"/>
        <v>6</v>
      </c>
      <c r="E387" s="55" t="str">
        <f t="shared" ca="1" si="152"/>
        <v>HLESZ817 ECS00 017</v>
      </c>
      <c r="F387" s="54" t="str">
        <f t="shared" ca="1" si="152"/>
        <v>HLESZ817</v>
      </c>
      <c r="G387" s="54" t="str">
        <f t="shared" ca="1" si="152"/>
        <v>ECS00</v>
      </c>
      <c r="H387" s="54" t="str">
        <f t="shared" ca="1" si="152"/>
        <v>017</v>
      </c>
      <c r="I387" s="57">
        <f t="shared" ca="1" si="152"/>
        <v>8056099179624</v>
      </c>
      <c r="J387" s="59" t="str">
        <f t="shared" ca="1" si="167"/>
        <v>fall 2018 .continuativo carry over</v>
      </c>
      <c r="K387" s="54" t="str">
        <f t="shared" ca="1" si="152"/>
        <v>42</v>
      </c>
    </row>
    <row r="388" spans="1:11">
      <c r="B388" t="str">
        <f t="shared" si="168"/>
        <v>Feuille44</v>
      </c>
      <c r="D388">
        <f t="shared" si="166"/>
        <v>7</v>
      </c>
      <c r="E388" s="55" t="str">
        <f t="shared" ca="1" si="152"/>
        <v/>
      </c>
      <c r="F388" s="54" t="str">
        <f t="shared" ca="1" si="152"/>
        <v/>
      </c>
      <c r="G388" s="54" t="str">
        <f t="shared" ca="1" si="152"/>
        <v/>
      </c>
      <c r="H388" s="54" t="str">
        <f t="shared" ca="1" si="152"/>
        <v/>
      </c>
      <c r="I388" s="57">
        <f t="shared" ca="1" si="152"/>
        <v>0</v>
      </c>
      <c r="J388" s="59" t="str">
        <f t="shared" ca="1" si="167"/>
        <v/>
      </c>
      <c r="K388" s="54" t="str">
        <f t="shared" ca="1" si="152"/>
        <v/>
      </c>
    </row>
    <row r="389" spans="1:11">
      <c r="B389" t="str">
        <f t="shared" si="168"/>
        <v>Feuille44</v>
      </c>
      <c r="D389">
        <f t="shared" si="166"/>
        <v>8</v>
      </c>
      <c r="E389" s="55" t="str">
        <f t="shared" ca="1" si="152"/>
        <v/>
      </c>
      <c r="F389" s="54" t="str">
        <f t="shared" ca="1" si="152"/>
        <v/>
      </c>
      <c r="G389" s="54" t="str">
        <f t="shared" ca="1" si="152"/>
        <v/>
      </c>
      <c r="H389" s="54" t="str">
        <f t="shared" ca="1" si="152"/>
        <v/>
      </c>
      <c r="I389" s="57">
        <f t="shared" ca="1" si="152"/>
        <v>0</v>
      </c>
      <c r="J389" s="59" t="str">
        <f t="shared" ca="1" si="167"/>
        <v/>
      </c>
      <c r="K389" s="54" t="str">
        <f t="shared" ca="1" si="152"/>
        <v/>
      </c>
    </row>
    <row r="390" spans="1:11">
      <c r="B390" t="str">
        <f t="shared" si="168"/>
        <v>Feuille44</v>
      </c>
      <c r="D390">
        <f t="shared" si="166"/>
        <v>9</v>
      </c>
      <c r="E390" s="55" t="str">
        <f t="shared" ca="1" si="152"/>
        <v/>
      </c>
      <c r="F390" s="54" t="str">
        <f t="shared" ca="1" si="164"/>
        <v/>
      </c>
      <c r="G390" s="54" t="str">
        <f t="shared" ca="1" si="164"/>
        <v/>
      </c>
      <c r="H390" s="54" t="str">
        <f t="shared" ca="1" si="164"/>
        <v/>
      </c>
      <c r="I390" s="57">
        <f t="shared" ca="1" si="164"/>
        <v>0</v>
      </c>
      <c r="J390" s="59" t="str">
        <f t="shared" ca="1" si="167"/>
        <v/>
      </c>
      <c r="K390" s="54" t="str">
        <f t="shared" ca="1" si="164"/>
        <v/>
      </c>
    </row>
    <row r="391" spans="1:11">
      <c r="B391" t="str">
        <f t="shared" si="168"/>
        <v>Feuille44</v>
      </c>
      <c r="D391">
        <f t="shared" si="166"/>
        <v>10</v>
      </c>
      <c r="E391" s="55" t="str">
        <f t="shared" ca="1" si="164"/>
        <v/>
      </c>
      <c r="F391" s="54" t="str">
        <f t="shared" ca="1" si="164"/>
        <v/>
      </c>
      <c r="G391" s="54" t="str">
        <f t="shared" ca="1" si="164"/>
        <v/>
      </c>
      <c r="H391" s="54" t="str">
        <f t="shared" ca="1" si="164"/>
        <v/>
      </c>
      <c r="I391" s="57">
        <f t="shared" ca="1" si="164"/>
        <v>0</v>
      </c>
      <c r="J391" s="59" t="str">
        <f t="shared" ca="1" si="167"/>
        <v/>
      </c>
      <c r="K391" s="54" t="str">
        <f t="shared" ca="1" si="164"/>
        <v/>
      </c>
    </row>
    <row r="392" spans="1:11">
      <c r="B392" t="str">
        <f t="shared" si="168"/>
        <v>Feuille44</v>
      </c>
      <c r="D392">
        <f t="shared" si="166"/>
        <v>11</v>
      </c>
      <c r="E392" s="55" t="str">
        <f t="shared" ca="1" si="164"/>
        <v/>
      </c>
      <c r="F392" s="54" t="str">
        <f t="shared" ca="1" si="164"/>
        <v/>
      </c>
      <c r="G392" s="54" t="str">
        <f t="shared" ca="1" si="164"/>
        <v/>
      </c>
      <c r="H392" s="54" t="str">
        <f t="shared" ca="1" si="164"/>
        <v/>
      </c>
      <c r="I392" s="57">
        <f t="shared" ca="1" si="164"/>
        <v>0</v>
      </c>
      <c r="J392" s="59" t="str">
        <f t="shared" ca="1" si="167"/>
        <v/>
      </c>
      <c r="K392" s="54" t="str">
        <f t="shared" ca="1" si="164"/>
        <v/>
      </c>
    </row>
    <row r="393" spans="1:11">
      <c r="B393" t="str">
        <f t="shared" si="168"/>
        <v>Feuille44</v>
      </c>
      <c r="D393">
        <f t="shared" si="166"/>
        <v>12</v>
      </c>
      <c r="E393" s="55" t="str">
        <f t="shared" ref="E393:K456" ca="1" si="169">INDEX(INDIRECT($B393&amp;"!" &amp;$B$1),$D393,1+COLUMN(E393)-COLUMN($E393))</f>
        <v/>
      </c>
      <c r="F393" s="54" t="str">
        <f t="shared" ca="1" si="169"/>
        <v/>
      </c>
      <c r="G393" s="54" t="str">
        <f t="shared" ca="1" si="169"/>
        <v/>
      </c>
      <c r="H393" s="54" t="str">
        <f t="shared" ca="1" si="169"/>
        <v/>
      </c>
      <c r="I393" s="57">
        <f t="shared" ca="1" si="169"/>
        <v>0</v>
      </c>
      <c r="J393" s="59" t="str">
        <f t="shared" ca="1" si="167"/>
        <v/>
      </c>
      <c r="K393" s="54" t="str">
        <f t="shared" ca="1" si="169"/>
        <v/>
      </c>
    </row>
    <row r="394" spans="1:11">
      <c r="B394" s="58" t="s">
        <v>1140</v>
      </c>
    </row>
    <row r="395" spans="1:11">
      <c r="A395">
        <f t="shared" ref="A395:A434" si="170">A382+1</f>
        <v>45</v>
      </c>
      <c r="B395" t="str">
        <f t="shared" si="165"/>
        <v>Feuille45</v>
      </c>
      <c r="D395">
        <f t="shared" ref="D395:D406" si="171">D394+1</f>
        <v>1</v>
      </c>
      <c r="E395" s="55" t="str">
        <f t="shared" ref="E395:K455" ca="1" si="172">INDEX(INDIRECT($B395&amp;"!" &amp;$B$1),$D395,1+COLUMN(E395)-COLUMN($E395))</f>
        <v>OBAGS019 TES01 055</v>
      </c>
      <c r="F395" s="54" t="str">
        <f t="shared" ca="1" si="172"/>
        <v>OBAGS019</v>
      </c>
      <c r="G395" s="54" t="str">
        <f t="shared" ca="1" si="172"/>
        <v>TES01</v>
      </c>
      <c r="H395" s="54" t="str">
        <f t="shared" ca="1" si="172"/>
        <v>055</v>
      </c>
      <c r="I395" s="57">
        <f t="shared" ca="1" si="172"/>
        <v>8056099171635</v>
      </c>
      <c r="J395" s="59" t="str">
        <f t="shared" ref="J395:J406" ca="1" si="173">IF(E395="","",$B$2)</f>
        <v>fall 2018 .continuativo carry over</v>
      </c>
      <c r="K395" s="54" t="str">
        <f t="shared" ca="1" si="172"/>
        <v>43</v>
      </c>
    </row>
    <row r="396" spans="1:11">
      <c r="B396" t="str">
        <f t="shared" ref="B396:B406" si="174">B395</f>
        <v>Feuille45</v>
      </c>
      <c r="D396">
        <f t="shared" si="171"/>
        <v>2</v>
      </c>
      <c r="E396" s="55" t="str">
        <f t="shared" ca="1" si="172"/>
        <v>OBAGS019 TES01 054</v>
      </c>
      <c r="F396" s="54" t="str">
        <f t="shared" ca="1" si="172"/>
        <v>OBAGS019</v>
      </c>
      <c r="G396" s="54" t="str">
        <f t="shared" ca="1" si="172"/>
        <v>TES01</v>
      </c>
      <c r="H396" s="54" t="str">
        <f t="shared" ca="1" si="172"/>
        <v>054</v>
      </c>
      <c r="I396" s="57">
        <f t="shared" ca="1" si="172"/>
        <v>8056099171642</v>
      </c>
      <c r="J396" s="59" t="str">
        <f t="shared" ca="1" si="173"/>
        <v>fall 2018 .continuativo carry over</v>
      </c>
      <c r="K396" s="54" t="str">
        <f t="shared" ca="1" si="172"/>
        <v>43</v>
      </c>
    </row>
    <row r="397" spans="1:11">
      <c r="B397" t="str">
        <f t="shared" si="174"/>
        <v>Feuille45</v>
      </c>
      <c r="D397">
        <f t="shared" si="171"/>
        <v>3</v>
      </c>
      <c r="E397" s="55" t="str">
        <f t="shared" ca="1" si="172"/>
        <v/>
      </c>
      <c r="F397" s="54" t="str">
        <f t="shared" ca="1" si="172"/>
        <v/>
      </c>
      <c r="G397" s="54" t="str">
        <f t="shared" ca="1" si="172"/>
        <v/>
      </c>
      <c r="H397" s="54" t="str">
        <f t="shared" ca="1" si="172"/>
        <v xml:space="preserve">  </v>
      </c>
      <c r="I397" s="57">
        <f t="shared" ca="1" si="172"/>
        <v>0</v>
      </c>
      <c r="J397" s="59" t="str">
        <f t="shared" ca="1" si="173"/>
        <v/>
      </c>
      <c r="K397" s="54" t="str">
        <f t="shared" ca="1" si="172"/>
        <v/>
      </c>
    </row>
    <row r="398" spans="1:11">
      <c r="B398" t="str">
        <f t="shared" si="174"/>
        <v>Feuille45</v>
      </c>
      <c r="D398">
        <f t="shared" si="171"/>
        <v>4</v>
      </c>
      <c r="E398" s="55" t="str">
        <f t="shared" ca="1" si="172"/>
        <v/>
      </c>
      <c r="F398" s="54" t="str">
        <f t="shared" ca="1" si="172"/>
        <v/>
      </c>
      <c r="G398" s="54" t="str">
        <f t="shared" ca="1" si="172"/>
        <v/>
      </c>
      <c r="H398" s="54" t="str">
        <f t="shared" ca="1" si="172"/>
        <v/>
      </c>
      <c r="I398" s="57">
        <f t="shared" ca="1" si="172"/>
        <v>0</v>
      </c>
      <c r="J398" s="59" t="str">
        <f t="shared" ca="1" si="173"/>
        <v/>
      </c>
      <c r="K398" s="54" t="str">
        <f t="shared" ca="1" si="172"/>
        <v/>
      </c>
    </row>
    <row r="399" spans="1:11">
      <c r="B399" t="str">
        <f t="shared" si="174"/>
        <v>Feuille45</v>
      </c>
      <c r="D399">
        <f t="shared" si="171"/>
        <v>5</v>
      </c>
      <c r="E399" s="55" t="str">
        <f t="shared" ca="1" si="172"/>
        <v/>
      </c>
      <c r="F399" s="54" t="str">
        <f t="shared" ca="1" si="172"/>
        <v/>
      </c>
      <c r="G399" s="54" t="str">
        <f t="shared" ca="1" si="172"/>
        <v/>
      </c>
      <c r="H399" s="54" t="str">
        <f t="shared" ca="1" si="172"/>
        <v/>
      </c>
      <c r="I399" s="57">
        <f t="shared" ca="1" si="172"/>
        <v>0</v>
      </c>
      <c r="J399" s="59" t="str">
        <f t="shared" ca="1" si="173"/>
        <v/>
      </c>
      <c r="K399" s="54" t="str">
        <f t="shared" ca="1" si="172"/>
        <v/>
      </c>
    </row>
    <row r="400" spans="1:11">
      <c r="B400" t="str">
        <f t="shared" si="174"/>
        <v>Feuille45</v>
      </c>
      <c r="D400">
        <f t="shared" si="171"/>
        <v>6</v>
      </c>
      <c r="E400" s="55" t="str">
        <f t="shared" ca="1" si="172"/>
        <v/>
      </c>
      <c r="F400" s="54" t="str">
        <f t="shared" ca="1" si="172"/>
        <v/>
      </c>
      <c r="G400" s="54" t="str">
        <f t="shared" ca="1" si="172"/>
        <v/>
      </c>
      <c r="H400" s="54" t="str">
        <f t="shared" ca="1" si="172"/>
        <v/>
      </c>
      <c r="I400" s="57">
        <f t="shared" ca="1" si="172"/>
        <v>0</v>
      </c>
      <c r="J400" s="59" t="str">
        <f t="shared" ca="1" si="173"/>
        <v/>
      </c>
      <c r="K400" s="54" t="str">
        <f t="shared" ca="1" si="172"/>
        <v/>
      </c>
    </row>
    <row r="401" spans="1:11">
      <c r="B401" t="str">
        <f t="shared" si="174"/>
        <v>Feuille45</v>
      </c>
      <c r="D401">
        <f t="shared" si="171"/>
        <v>7</v>
      </c>
      <c r="E401" s="55" t="str">
        <f t="shared" ca="1" si="172"/>
        <v/>
      </c>
      <c r="F401" s="54" t="str">
        <f t="shared" ca="1" si="172"/>
        <v/>
      </c>
      <c r="G401" s="54" t="str">
        <f t="shared" ca="1" si="172"/>
        <v/>
      </c>
      <c r="H401" s="54" t="str">
        <f t="shared" ca="1" si="172"/>
        <v/>
      </c>
      <c r="I401" s="57">
        <f t="shared" ca="1" si="172"/>
        <v>0</v>
      </c>
      <c r="J401" s="59" t="str">
        <f t="shared" ca="1" si="173"/>
        <v/>
      </c>
      <c r="K401" s="54" t="str">
        <f t="shared" ca="1" si="172"/>
        <v/>
      </c>
    </row>
    <row r="402" spans="1:11">
      <c r="B402" t="str">
        <f t="shared" si="174"/>
        <v>Feuille45</v>
      </c>
      <c r="D402">
        <f t="shared" si="171"/>
        <v>8</v>
      </c>
      <c r="E402" s="55" t="str">
        <f t="shared" ca="1" si="172"/>
        <v/>
      </c>
      <c r="F402" s="54" t="str">
        <f t="shared" ca="1" si="172"/>
        <v/>
      </c>
      <c r="G402" s="54" t="str">
        <f t="shared" ca="1" si="172"/>
        <v/>
      </c>
      <c r="H402" s="54" t="str">
        <f t="shared" ca="1" si="172"/>
        <v/>
      </c>
      <c r="I402" s="57">
        <f t="shared" ca="1" si="172"/>
        <v>0</v>
      </c>
      <c r="J402" s="59" t="str">
        <f t="shared" ca="1" si="173"/>
        <v/>
      </c>
      <c r="K402" s="54" t="str">
        <f t="shared" ca="1" si="172"/>
        <v/>
      </c>
    </row>
    <row r="403" spans="1:11">
      <c r="B403" t="str">
        <f t="shared" si="174"/>
        <v>Feuille45</v>
      </c>
      <c r="D403">
        <f t="shared" si="171"/>
        <v>9</v>
      </c>
      <c r="E403" s="55" t="str">
        <f t="shared" ca="1" si="172"/>
        <v/>
      </c>
      <c r="F403" s="54" t="str">
        <f t="shared" ca="1" si="169"/>
        <v/>
      </c>
      <c r="G403" s="54" t="str">
        <f t="shared" ca="1" si="169"/>
        <v/>
      </c>
      <c r="H403" s="54" t="str">
        <f t="shared" ca="1" si="169"/>
        <v/>
      </c>
      <c r="I403" s="57">
        <f t="shared" ca="1" si="169"/>
        <v>0</v>
      </c>
      <c r="J403" s="59" t="str">
        <f t="shared" ca="1" si="173"/>
        <v/>
      </c>
      <c r="K403" s="54" t="str">
        <f t="shared" ca="1" si="169"/>
        <v/>
      </c>
    </row>
    <row r="404" spans="1:11">
      <c r="B404" t="str">
        <f t="shared" si="174"/>
        <v>Feuille45</v>
      </c>
      <c r="D404">
        <f t="shared" si="171"/>
        <v>10</v>
      </c>
      <c r="E404" s="55" t="str">
        <f t="shared" ca="1" si="169"/>
        <v/>
      </c>
      <c r="F404" s="54" t="str">
        <f t="shared" ca="1" si="169"/>
        <v/>
      </c>
      <c r="G404" s="54" t="str">
        <f t="shared" ca="1" si="169"/>
        <v/>
      </c>
      <c r="H404" s="54" t="str">
        <f t="shared" ca="1" si="169"/>
        <v/>
      </c>
      <c r="I404" s="57">
        <f t="shared" ca="1" si="169"/>
        <v>0</v>
      </c>
      <c r="J404" s="59" t="str">
        <f t="shared" ca="1" si="173"/>
        <v/>
      </c>
      <c r="K404" s="54" t="str">
        <f t="shared" ca="1" si="169"/>
        <v/>
      </c>
    </row>
    <row r="405" spans="1:11">
      <c r="B405" t="str">
        <f t="shared" si="174"/>
        <v>Feuille45</v>
      </c>
      <c r="D405">
        <f t="shared" si="171"/>
        <v>11</v>
      </c>
      <c r="E405" s="55" t="str">
        <f t="shared" ca="1" si="169"/>
        <v/>
      </c>
      <c r="F405" s="54" t="str">
        <f t="shared" ca="1" si="169"/>
        <v/>
      </c>
      <c r="G405" s="54" t="str">
        <f t="shared" ca="1" si="169"/>
        <v/>
      </c>
      <c r="H405" s="54" t="str">
        <f t="shared" ca="1" si="169"/>
        <v/>
      </c>
      <c r="I405" s="57">
        <f t="shared" ca="1" si="169"/>
        <v>0</v>
      </c>
      <c r="J405" s="59" t="str">
        <f t="shared" ca="1" si="173"/>
        <v/>
      </c>
      <c r="K405" s="54" t="str">
        <f t="shared" ca="1" si="169"/>
        <v/>
      </c>
    </row>
    <row r="406" spans="1:11">
      <c r="B406" t="str">
        <f t="shared" si="174"/>
        <v>Feuille45</v>
      </c>
      <c r="D406">
        <f t="shared" si="171"/>
        <v>12</v>
      </c>
      <c r="E406" s="55" t="str">
        <f t="shared" ca="1" si="169"/>
        <v/>
      </c>
      <c r="F406" s="54" t="str">
        <f t="shared" ca="1" si="169"/>
        <v/>
      </c>
      <c r="G406" s="54" t="str">
        <f t="shared" ca="1" si="169"/>
        <v/>
      </c>
      <c r="H406" s="54" t="str">
        <f t="shared" ca="1" si="169"/>
        <v/>
      </c>
      <c r="I406" s="57">
        <f t="shared" ca="1" si="169"/>
        <v>0</v>
      </c>
      <c r="J406" s="59" t="str">
        <f t="shared" ca="1" si="173"/>
        <v/>
      </c>
      <c r="K406" s="54" t="str">
        <f t="shared" ca="1" si="169"/>
        <v/>
      </c>
    </row>
    <row r="407" spans="1:11">
      <c r="B407" s="58" t="s">
        <v>1140</v>
      </c>
    </row>
    <row r="408" spans="1:11">
      <c r="A408" s="60">
        <v>48</v>
      </c>
      <c r="B408" t="str">
        <f t="shared" si="165"/>
        <v>Feuille48</v>
      </c>
      <c r="D408">
        <f t="shared" ref="D408:D419" si="175">D407+1</f>
        <v>1</v>
      </c>
      <c r="E408" s="55" t="str">
        <f t="shared" ca="1" si="172"/>
        <v>OCLKD001 MES06 059</v>
      </c>
      <c r="F408" s="54" t="str">
        <f t="shared" ca="1" si="172"/>
        <v>OCLKD001</v>
      </c>
      <c r="G408" s="54" t="str">
        <f t="shared" ca="1" si="172"/>
        <v>MES06</v>
      </c>
      <c r="H408" s="54" t="str">
        <f t="shared" ca="1" si="172"/>
        <v>059</v>
      </c>
      <c r="I408" s="57">
        <f t="shared" ca="1" si="172"/>
        <v>8051770301653</v>
      </c>
      <c r="J408" s="59" t="str">
        <f t="shared" ref="J408:J419" ca="1" si="176">IF(E408="","",$B$2)</f>
        <v>fall 2018 .continuativo carry over</v>
      </c>
      <c r="K408" s="54" t="str">
        <f t="shared" ca="1" si="172"/>
        <v>46</v>
      </c>
    </row>
    <row r="409" spans="1:11">
      <c r="B409" t="str">
        <f t="shared" ref="B409:B419" si="177">B408</f>
        <v>Feuille48</v>
      </c>
      <c r="D409">
        <f t="shared" si="175"/>
        <v>2</v>
      </c>
      <c r="E409" s="55" t="str">
        <f t="shared" ca="1" si="172"/>
        <v>OCLKD001 MES06 086</v>
      </c>
      <c r="F409" s="54" t="str">
        <f t="shared" ca="1" si="172"/>
        <v>OCLKD001</v>
      </c>
      <c r="G409" s="54" t="str">
        <f t="shared" ca="1" si="172"/>
        <v>MES06</v>
      </c>
      <c r="H409" s="54" t="str">
        <f t="shared" ca="1" si="172"/>
        <v>086</v>
      </c>
      <c r="I409" s="57">
        <f t="shared" ca="1" si="172"/>
        <v>8051770301691</v>
      </c>
      <c r="J409" s="59" t="str">
        <f t="shared" ca="1" si="176"/>
        <v>fall 2018 .continuativo carry over</v>
      </c>
      <c r="K409" s="54" t="str">
        <f t="shared" ca="1" si="172"/>
        <v>46</v>
      </c>
    </row>
    <row r="410" spans="1:11">
      <c r="B410" t="str">
        <f t="shared" si="177"/>
        <v>Feuille48</v>
      </c>
      <c r="D410">
        <f t="shared" si="175"/>
        <v>3</v>
      </c>
      <c r="E410" s="55" t="str">
        <f t="shared" ca="1" si="172"/>
        <v>OCLKD001 MES06 008</v>
      </c>
      <c r="F410" s="54" t="str">
        <f t="shared" ca="1" si="172"/>
        <v>OCLKD001</v>
      </c>
      <c r="G410" s="54" t="str">
        <f t="shared" ca="1" si="172"/>
        <v>MES06</v>
      </c>
      <c r="H410" s="54" t="str">
        <f t="shared" ca="1" si="172"/>
        <v>008</v>
      </c>
      <c r="I410" s="57">
        <f t="shared" ca="1" si="172"/>
        <v>8051770302704</v>
      </c>
      <c r="J410" s="59" t="str">
        <f t="shared" ca="1" si="176"/>
        <v>fall 2018 .continuativo carry over</v>
      </c>
      <c r="K410" s="54" t="str">
        <f t="shared" ca="1" si="172"/>
        <v>46</v>
      </c>
    </row>
    <row r="411" spans="1:11">
      <c r="B411" t="str">
        <f t="shared" si="177"/>
        <v>Feuille48</v>
      </c>
      <c r="D411">
        <f t="shared" si="175"/>
        <v>4</v>
      </c>
      <c r="E411" s="55" t="str">
        <f t="shared" ca="1" si="172"/>
        <v>OCLKD001 MES06 071</v>
      </c>
      <c r="F411" s="54" t="str">
        <f t="shared" ca="1" si="172"/>
        <v>OCLKD001</v>
      </c>
      <c r="G411" s="54" t="str">
        <f t="shared" ca="1" si="172"/>
        <v>MES06</v>
      </c>
      <c r="H411" s="54" t="str">
        <f t="shared" ca="1" si="172"/>
        <v>071</v>
      </c>
      <c r="I411" s="57">
        <f t="shared" ca="1" si="172"/>
        <v>8058333586762</v>
      </c>
      <c r="J411" s="59" t="str">
        <f t="shared" ca="1" si="176"/>
        <v>fall 2018 .continuativo carry over</v>
      </c>
      <c r="K411" s="54" t="str">
        <f t="shared" ca="1" si="172"/>
        <v>46</v>
      </c>
    </row>
    <row r="412" spans="1:11">
      <c r="B412" t="str">
        <f t="shared" si="177"/>
        <v>Feuille48</v>
      </c>
      <c r="D412">
        <f t="shared" si="175"/>
        <v>5</v>
      </c>
      <c r="E412" s="55" t="str">
        <f t="shared" ca="1" si="172"/>
        <v>OCLKD001 MES06 041</v>
      </c>
      <c r="F412" s="54" t="str">
        <f t="shared" ca="1" si="172"/>
        <v>OCLKD001</v>
      </c>
      <c r="G412" s="54" t="str">
        <f t="shared" ca="1" si="172"/>
        <v>MES06</v>
      </c>
      <c r="H412" s="54" t="str">
        <f t="shared" ca="1" si="172"/>
        <v>041</v>
      </c>
      <c r="I412" s="57">
        <f t="shared" ca="1" si="172"/>
        <v>8051770301592</v>
      </c>
      <c r="J412" s="59" t="str">
        <f t="shared" ca="1" si="176"/>
        <v>fall 2018 .continuativo carry over</v>
      </c>
      <c r="K412" s="54" t="str">
        <f t="shared" ca="1" si="172"/>
        <v>46</v>
      </c>
    </row>
    <row r="413" spans="1:11">
      <c r="B413" t="str">
        <f t="shared" si="177"/>
        <v>Feuille48</v>
      </c>
      <c r="D413">
        <f t="shared" si="175"/>
        <v>6</v>
      </c>
      <c r="E413" s="55" t="str">
        <f t="shared" ca="1" si="172"/>
        <v>OCLKD001 MES06 055</v>
      </c>
      <c r="F413" s="54" t="str">
        <f t="shared" ca="1" si="172"/>
        <v>OCLKD001</v>
      </c>
      <c r="G413" s="54" t="str">
        <f t="shared" ca="1" si="172"/>
        <v>MES06</v>
      </c>
      <c r="H413" s="54" t="str">
        <f t="shared" ca="1" si="172"/>
        <v>055</v>
      </c>
      <c r="I413" s="57">
        <f t="shared" ca="1" si="172"/>
        <v>8051770301646</v>
      </c>
      <c r="J413" s="59" t="str">
        <f t="shared" ca="1" si="176"/>
        <v>fall 2018 .continuativo carry over</v>
      </c>
      <c r="K413" s="54" t="str">
        <f t="shared" ca="1" si="172"/>
        <v>46</v>
      </c>
    </row>
    <row r="414" spans="1:11">
      <c r="B414" t="str">
        <f t="shared" si="177"/>
        <v>Feuille48</v>
      </c>
      <c r="D414">
        <f t="shared" si="175"/>
        <v>7</v>
      </c>
      <c r="E414" s="55" t="str">
        <f t="shared" ca="1" si="172"/>
        <v>OCLKD001 MES03 063</v>
      </c>
      <c r="F414" s="54" t="str">
        <f t="shared" ca="1" si="172"/>
        <v>OCLKD001</v>
      </c>
      <c r="G414" s="54" t="str">
        <f t="shared" ca="1" si="172"/>
        <v>MES03</v>
      </c>
      <c r="H414" s="54" t="str">
        <f t="shared" ca="1" si="172"/>
        <v>063</v>
      </c>
      <c r="I414" s="57">
        <f t="shared" ca="1" si="172"/>
        <v>8058333586830</v>
      </c>
      <c r="J414" s="59" t="str">
        <f t="shared" ca="1" si="176"/>
        <v>fall 2018 .continuativo carry over</v>
      </c>
      <c r="K414" s="54" t="str">
        <f t="shared" ca="1" si="172"/>
        <v>46</v>
      </c>
    </row>
    <row r="415" spans="1:11">
      <c r="B415" t="str">
        <f t="shared" si="177"/>
        <v>Feuille48</v>
      </c>
      <c r="D415">
        <f t="shared" si="175"/>
        <v>8</v>
      </c>
      <c r="E415" s="55" t="str">
        <f t="shared" ca="1" si="172"/>
        <v>OCLKD001 MES03 183</v>
      </c>
      <c r="F415" s="54" t="str">
        <f t="shared" ca="1" si="172"/>
        <v>OCLKD001</v>
      </c>
      <c r="G415" s="54" t="str">
        <f t="shared" ca="1" si="172"/>
        <v>MES03</v>
      </c>
      <c r="H415" s="54" t="str">
        <f t="shared" ca="1" si="172"/>
        <v>183</v>
      </c>
      <c r="I415" s="57">
        <f t="shared" ca="1" si="172"/>
        <v>8058333586854</v>
      </c>
      <c r="J415" s="59" t="str">
        <f t="shared" ca="1" si="176"/>
        <v>fall 2018 .continuativo carry over</v>
      </c>
      <c r="K415" s="54" t="str">
        <f t="shared" ca="1" si="172"/>
        <v>46</v>
      </c>
    </row>
    <row r="416" spans="1:11">
      <c r="B416" t="str">
        <f t="shared" si="177"/>
        <v>Feuille48</v>
      </c>
      <c r="D416">
        <f t="shared" si="175"/>
        <v>9</v>
      </c>
      <c r="E416" s="55" t="str">
        <f t="shared" ca="1" si="172"/>
        <v>OCLKD001 MES03 044</v>
      </c>
      <c r="F416" s="54" t="str">
        <f t="shared" ca="1" si="169"/>
        <v>OCLKD001</v>
      </c>
      <c r="G416" s="54" t="str">
        <f t="shared" ca="1" si="169"/>
        <v>MES03</v>
      </c>
      <c r="H416" s="54" t="str">
        <f t="shared" ca="1" si="169"/>
        <v>044</v>
      </c>
      <c r="I416" s="57">
        <f t="shared" ca="1" si="169"/>
        <v>8058333586823</v>
      </c>
      <c r="J416" s="59" t="str">
        <f t="shared" ca="1" si="176"/>
        <v>fall 2018 .continuativo carry over</v>
      </c>
      <c r="K416" s="54" t="str">
        <f t="shared" ca="1" si="169"/>
        <v>46</v>
      </c>
    </row>
    <row r="417" spans="1:11">
      <c r="B417" t="str">
        <f t="shared" si="177"/>
        <v>Feuille48</v>
      </c>
      <c r="D417">
        <f t="shared" si="175"/>
        <v>10</v>
      </c>
      <c r="E417" s="55" t="str">
        <f t="shared" ca="1" si="169"/>
        <v>OCLKD001 MES03 004</v>
      </c>
      <c r="F417" s="54" t="str">
        <f t="shared" ca="1" si="169"/>
        <v>OCLKD001</v>
      </c>
      <c r="G417" s="54" t="str">
        <f t="shared" ca="1" si="169"/>
        <v>MES03</v>
      </c>
      <c r="H417" s="54" t="str">
        <f t="shared" ca="1" si="169"/>
        <v>004</v>
      </c>
      <c r="I417" s="57">
        <f t="shared" ca="1" si="169"/>
        <v>8051770303831</v>
      </c>
      <c r="J417" s="59" t="str">
        <f t="shared" ca="1" si="176"/>
        <v>fall 2018 .continuativo carry over</v>
      </c>
      <c r="K417" s="54" t="str">
        <f t="shared" ca="1" si="169"/>
        <v>46</v>
      </c>
    </row>
    <row r="418" spans="1:11">
      <c r="B418" t="str">
        <f t="shared" si="177"/>
        <v>Feuille48</v>
      </c>
      <c r="D418">
        <f t="shared" si="175"/>
        <v>11</v>
      </c>
      <c r="E418" s="55" t="str">
        <f t="shared" ca="1" si="169"/>
        <v/>
      </c>
      <c r="F418" s="54" t="str">
        <f t="shared" ca="1" si="169"/>
        <v/>
      </c>
      <c r="G418" s="54" t="str">
        <f t="shared" ca="1" si="169"/>
        <v/>
      </c>
      <c r="H418" s="54" t="str">
        <f t="shared" ca="1" si="169"/>
        <v/>
      </c>
      <c r="I418" s="57">
        <f t="shared" ca="1" si="169"/>
        <v>0</v>
      </c>
      <c r="J418" s="59" t="str">
        <f t="shared" ca="1" si="176"/>
        <v/>
      </c>
      <c r="K418" s="54" t="str">
        <f t="shared" ca="1" si="169"/>
        <v/>
      </c>
    </row>
    <row r="419" spans="1:11">
      <c r="B419" t="str">
        <f t="shared" si="177"/>
        <v>Feuille48</v>
      </c>
      <c r="D419">
        <f t="shared" si="175"/>
        <v>12</v>
      </c>
      <c r="E419" s="55" t="str">
        <f t="shared" ca="1" si="169"/>
        <v/>
      </c>
      <c r="F419" s="54" t="str">
        <f t="shared" ca="1" si="169"/>
        <v/>
      </c>
      <c r="G419" s="54" t="str">
        <f t="shared" ca="1" si="169"/>
        <v/>
      </c>
      <c r="H419" s="54" t="str">
        <f t="shared" ca="1" si="169"/>
        <v/>
      </c>
      <c r="I419" s="57">
        <f t="shared" ca="1" si="169"/>
        <v>0</v>
      </c>
      <c r="J419" s="59" t="str">
        <f t="shared" ca="1" si="176"/>
        <v/>
      </c>
      <c r="K419" s="54" t="str">
        <f t="shared" ca="1" si="169"/>
        <v/>
      </c>
    </row>
    <row r="420" spans="1:11">
      <c r="B420" s="58" t="s">
        <v>1140</v>
      </c>
    </row>
    <row r="421" spans="1:11">
      <c r="A421">
        <f t="shared" si="170"/>
        <v>49</v>
      </c>
      <c r="B421" t="str">
        <f t="shared" si="165"/>
        <v>Feuille49</v>
      </c>
      <c r="D421">
        <f t="shared" ref="D421:D432" si="178">D420+1</f>
        <v>1</v>
      </c>
      <c r="E421" s="55" t="str">
        <f t="shared" ca="1" si="172"/>
        <v>OCLKD001 MES04 004</v>
      </c>
      <c r="F421" s="54" t="str">
        <f t="shared" ca="1" si="172"/>
        <v>OCLKD001</v>
      </c>
      <c r="G421" s="54" t="str">
        <f t="shared" ca="1" si="172"/>
        <v>MES04</v>
      </c>
      <c r="H421" s="54" t="str">
        <f t="shared" ca="1" si="172"/>
        <v>004</v>
      </c>
      <c r="I421" s="57">
        <f t="shared" ca="1" si="172"/>
        <v>8051770303817</v>
      </c>
      <c r="J421" s="59" t="str">
        <f t="shared" ref="J421:J432" ca="1" si="179">IF(E421="","",$B$2)</f>
        <v>fall 2018 .continuativo carry over</v>
      </c>
      <c r="K421" s="54" t="str">
        <f t="shared" ca="1" si="172"/>
        <v>47</v>
      </c>
    </row>
    <row r="422" spans="1:11">
      <c r="B422" t="str">
        <f t="shared" ref="B422:B432" si="180">B421</f>
        <v>Feuille49</v>
      </c>
      <c r="D422">
        <f t="shared" si="178"/>
        <v>2</v>
      </c>
      <c r="E422" s="55" t="str">
        <f t="shared" ca="1" si="172"/>
        <v>OCLKD001 MES04 020</v>
      </c>
      <c r="F422" s="54" t="str">
        <f t="shared" ca="1" si="172"/>
        <v>OCLKD001</v>
      </c>
      <c r="G422" s="54" t="str">
        <f t="shared" ca="1" si="172"/>
        <v>MES04</v>
      </c>
      <c r="H422" s="54" t="str">
        <f t="shared" ca="1" si="172"/>
        <v>020</v>
      </c>
      <c r="I422" s="57">
        <f t="shared" ca="1" si="172"/>
        <v>8058333583754</v>
      </c>
      <c r="J422" s="59" t="str">
        <f t="shared" ca="1" si="179"/>
        <v>fall 2018 .continuativo carry over</v>
      </c>
      <c r="K422" s="54" t="str">
        <f t="shared" ca="1" si="172"/>
        <v>47</v>
      </c>
    </row>
    <row r="423" spans="1:11">
      <c r="B423" t="str">
        <f t="shared" si="180"/>
        <v>Feuille49</v>
      </c>
      <c r="D423">
        <f t="shared" si="178"/>
        <v>3</v>
      </c>
      <c r="E423" s="55" t="str">
        <f t="shared" ca="1" si="172"/>
        <v>OCLKD001 MES04 061</v>
      </c>
      <c r="F423" s="54" t="str">
        <f t="shared" ca="1" si="172"/>
        <v>OCLKD001</v>
      </c>
      <c r="G423" s="54" t="str">
        <f t="shared" ca="1" si="172"/>
        <v>MES04</v>
      </c>
      <c r="H423" s="54" t="str">
        <f t="shared" ca="1" si="172"/>
        <v>061</v>
      </c>
      <c r="I423" s="57">
        <f t="shared" ca="1" si="172"/>
        <v>8051770303824</v>
      </c>
      <c r="J423" s="59" t="str">
        <f t="shared" ca="1" si="179"/>
        <v>fall 2018 .continuativo carry over</v>
      </c>
      <c r="K423" s="54" t="str">
        <f t="shared" ca="1" si="172"/>
        <v>47</v>
      </c>
    </row>
    <row r="424" spans="1:11">
      <c r="B424" t="str">
        <f t="shared" si="180"/>
        <v>Feuille49</v>
      </c>
      <c r="D424">
        <f t="shared" si="178"/>
        <v>4</v>
      </c>
      <c r="E424" s="55" t="str">
        <f t="shared" ca="1" si="172"/>
        <v>OCLKD001 MES02 061</v>
      </c>
      <c r="F424" s="54" t="str">
        <f t="shared" ca="1" si="172"/>
        <v>OCLKD001</v>
      </c>
      <c r="G424" s="54" t="str">
        <f t="shared" ca="1" si="172"/>
        <v>MES02</v>
      </c>
      <c r="H424" s="54" t="str">
        <f t="shared" ca="1" si="172"/>
        <v>061</v>
      </c>
      <c r="I424" s="57">
        <f t="shared" ca="1" si="172"/>
        <v>8056095066133</v>
      </c>
      <c r="J424" s="59" t="str">
        <f t="shared" ca="1" si="179"/>
        <v>fall 2018 .continuativo carry over</v>
      </c>
      <c r="K424" s="54" t="str">
        <f t="shared" ca="1" si="172"/>
        <v>47</v>
      </c>
    </row>
    <row r="425" spans="1:11">
      <c r="B425" t="str">
        <f t="shared" si="180"/>
        <v>Feuille49</v>
      </c>
      <c r="D425">
        <f t="shared" si="178"/>
        <v>5</v>
      </c>
      <c r="E425" s="55" t="str">
        <f t="shared" ca="1" si="172"/>
        <v>OCLKD001 MES02 004</v>
      </c>
      <c r="F425" s="54" t="str">
        <f t="shared" ca="1" si="172"/>
        <v>OCLKD001</v>
      </c>
      <c r="G425" s="54" t="str">
        <f t="shared" ca="1" si="172"/>
        <v>MES02</v>
      </c>
      <c r="H425" s="54" t="str">
        <f t="shared" ca="1" si="172"/>
        <v>004</v>
      </c>
      <c r="I425" s="57">
        <f t="shared" ca="1" si="172"/>
        <v>8056095066140</v>
      </c>
      <c r="J425" s="59" t="str">
        <f t="shared" ca="1" si="179"/>
        <v>fall 2018 .continuativo carry over</v>
      </c>
      <c r="K425" s="54" t="str">
        <f t="shared" ca="1" si="172"/>
        <v>47</v>
      </c>
    </row>
    <row r="426" spans="1:11">
      <c r="B426" t="str">
        <f t="shared" si="180"/>
        <v>Feuille49</v>
      </c>
      <c r="D426">
        <f t="shared" si="178"/>
        <v>6</v>
      </c>
      <c r="E426" s="55" t="str">
        <f t="shared" ca="1" si="172"/>
        <v/>
      </c>
      <c r="F426" s="54" t="str">
        <f t="shared" ca="1" si="172"/>
        <v/>
      </c>
      <c r="G426" s="54" t="str">
        <f t="shared" ca="1" si="172"/>
        <v/>
      </c>
      <c r="H426" s="54" t="str">
        <f t="shared" ca="1" si="172"/>
        <v xml:space="preserve"> </v>
      </c>
      <c r="I426" s="57">
        <f t="shared" ca="1" si="172"/>
        <v>0</v>
      </c>
      <c r="J426" s="59" t="str">
        <f t="shared" ca="1" si="179"/>
        <v/>
      </c>
      <c r="K426" s="54" t="str">
        <f t="shared" ca="1" si="172"/>
        <v/>
      </c>
    </row>
    <row r="427" spans="1:11">
      <c r="B427" t="str">
        <f t="shared" si="180"/>
        <v>Feuille49</v>
      </c>
      <c r="D427">
        <f t="shared" si="178"/>
        <v>7</v>
      </c>
      <c r="E427" s="55" t="str">
        <f t="shared" ca="1" si="172"/>
        <v/>
      </c>
      <c r="F427" s="54" t="str">
        <f t="shared" ca="1" si="172"/>
        <v/>
      </c>
      <c r="G427" s="54" t="str">
        <f t="shared" ca="1" si="172"/>
        <v/>
      </c>
      <c r="H427" s="54" t="str">
        <f t="shared" ca="1" si="172"/>
        <v/>
      </c>
      <c r="I427" s="57">
        <f t="shared" ca="1" si="172"/>
        <v>0</v>
      </c>
      <c r="J427" s="59" t="str">
        <f t="shared" ca="1" si="179"/>
        <v/>
      </c>
      <c r="K427" s="54" t="str">
        <f t="shared" ca="1" si="172"/>
        <v/>
      </c>
    </row>
    <row r="428" spans="1:11">
      <c r="B428" t="str">
        <f t="shared" si="180"/>
        <v>Feuille49</v>
      </c>
      <c r="D428">
        <f t="shared" si="178"/>
        <v>8</v>
      </c>
      <c r="E428" s="55" t="str">
        <f t="shared" ca="1" si="172"/>
        <v/>
      </c>
      <c r="F428" s="54" t="str">
        <f t="shared" ca="1" si="172"/>
        <v/>
      </c>
      <c r="G428" s="54" t="str">
        <f t="shared" ca="1" si="172"/>
        <v/>
      </c>
      <c r="H428" s="54" t="str">
        <f t="shared" ca="1" si="172"/>
        <v/>
      </c>
      <c r="I428" s="57">
        <f t="shared" ca="1" si="172"/>
        <v>0</v>
      </c>
      <c r="J428" s="59" t="str">
        <f t="shared" ca="1" si="179"/>
        <v/>
      </c>
      <c r="K428" s="54" t="str">
        <f t="shared" ca="1" si="172"/>
        <v/>
      </c>
    </row>
    <row r="429" spans="1:11">
      <c r="B429" t="str">
        <f t="shared" si="180"/>
        <v>Feuille49</v>
      </c>
      <c r="D429">
        <f t="shared" si="178"/>
        <v>9</v>
      </c>
      <c r="E429" s="55" t="str">
        <f t="shared" ca="1" si="172"/>
        <v/>
      </c>
      <c r="F429" s="54" t="str">
        <f t="shared" ca="1" si="169"/>
        <v/>
      </c>
      <c r="G429" s="54" t="str">
        <f t="shared" ca="1" si="169"/>
        <v/>
      </c>
      <c r="H429" s="54" t="str">
        <f t="shared" ca="1" si="169"/>
        <v/>
      </c>
      <c r="I429" s="57">
        <f t="shared" ca="1" si="169"/>
        <v>0</v>
      </c>
      <c r="J429" s="59" t="str">
        <f t="shared" ca="1" si="179"/>
        <v/>
      </c>
      <c r="K429" s="54" t="str">
        <f t="shared" ca="1" si="169"/>
        <v/>
      </c>
    </row>
    <row r="430" spans="1:11">
      <c r="B430" t="str">
        <f t="shared" si="180"/>
        <v>Feuille49</v>
      </c>
      <c r="D430">
        <f t="shared" si="178"/>
        <v>10</v>
      </c>
      <c r="E430" s="55" t="str">
        <f t="shared" ca="1" si="169"/>
        <v/>
      </c>
      <c r="F430" s="54" t="str">
        <f t="shared" ca="1" si="169"/>
        <v/>
      </c>
      <c r="G430" s="54" t="str">
        <f t="shared" ca="1" si="169"/>
        <v/>
      </c>
      <c r="H430" s="54" t="str">
        <f t="shared" ca="1" si="169"/>
        <v/>
      </c>
      <c r="I430" s="57">
        <f t="shared" ca="1" si="169"/>
        <v>0</v>
      </c>
      <c r="J430" s="59" t="str">
        <f t="shared" ca="1" si="179"/>
        <v/>
      </c>
      <c r="K430" s="54" t="str">
        <f t="shared" ca="1" si="169"/>
        <v/>
      </c>
    </row>
    <row r="431" spans="1:11">
      <c r="B431" t="str">
        <f t="shared" si="180"/>
        <v>Feuille49</v>
      </c>
      <c r="D431">
        <f t="shared" si="178"/>
        <v>11</v>
      </c>
      <c r="E431" s="55" t="str">
        <f t="shared" ca="1" si="169"/>
        <v/>
      </c>
      <c r="F431" s="54" t="str">
        <f t="shared" ca="1" si="169"/>
        <v/>
      </c>
      <c r="G431" s="54" t="str">
        <f t="shared" ca="1" si="169"/>
        <v/>
      </c>
      <c r="H431" s="54" t="str">
        <f t="shared" ca="1" si="169"/>
        <v/>
      </c>
      <c r="I431" s="57">
        <f t="shared" ca="1" si="169"/>
        <v>0</v>
      </c>
      <c r="J431" s="59" t="str">
        <f t="shared" ca="1" si="179"/>
        <v/>
      </c>
      <c r="K431" s="54" t="str">
        <f t="shared" ca="1" si="169"/>
        <v/>
      </c>
    </row>
    <row r="432" spans="1:11">
      <c r="B432" t="str">
        <f t="shared" si="180"/>
        <v>Feuille49</v>
      </c>
      <c r="D432">
        <f t="shared" si="178"/>
        <v>12</v>
      </c>
      <c r="E432" s="55" t="str">
        <f t="shared" ca="1" si="169"/>
        <v/>
      </c>
      <c r="F432" s="54" t="str">
        <f t="shared" ca="1" si="169"/>
        <v/>
      </c>
      <c r="G432" s="54" t="str">
        <f t="shared" ca="1" si="169"/>
        <v/>
      </c>
      <c r="H432" s="54" t="str">
        <f t="shared" ca="1" si="169"/>
        <v/>
      </c>
      <c r="I432" s="57">
        <f t="shared" ca="1" si="169"/>
        <v>0</v>
      </c>
      <c r="J432" s="59" t="str">
        <f t="shared" ca="1" si="179"/>
        <v/>
      </c>
      <c r="K432" s="54" t="str">
        <f t="shared" ca="1" si="169"/>
        <v/>
      </c>
    </row>
    <row r="433" spans="1:11">
      <c r="B433" s="58" t="s">
        <v>1140</v>
      </c>
    </row>
    <row r="434" spans="1:11">
      <c r="A434">
        <f t="shared" si="170"/>
        <v>50</v>
      </c>
      <c r="B434" t="str">
        <f t="shared" si="165"/>
        <v>Feuille50</v>
      </c>
      <c r="D434">
        <f t="shared" ref="D434:D445" si="181">D433+1</f>
        <v>1</v>
      </c>
      <c r="E434" s="55" t="str">
        <f t="shared" ca="1" si="172"/>
        <v>OCLKD001 MES09 186</v>
      </c>
      <c r="F434" s="54" t="str">
        <f t="shared" ca="1" si="172"/>
        <v>OCLKD001</v>
      </c>
      <c r="G434" s="54" t="str">
        <f t="shared" ca="1" si="172"/>
        <v>MES09</v>
      </c>
      <c r="H434" s="54" t="str">
        <f t="shared" ca="1" si="172"/>
        <v>186</v>
      </c>
      <c r="I434" s="57">
        <f t="shared" ca="1" si="172"/>
        <v>8050450210445</v>
      </c>
      <c r="J434" s="59" t="str">
        <f t="shared" ref="J434:J445" ca="1" si="182">IF(E434="","",$B$2)</f>
        <v>fall 2018 .continuativo carry over</v>
      </c>
      <c r="K434" s="54" t="str">
        <f t="shared" ca="1" si="172"/>
        <v>48</v>
      </c>
    </row>
    <row r="435" spans="1:11">
      <c r="B435" t="str">
        <f t="shared" ref="B435:B445" si="183">B434</f>
        <v>Feuille50</v>
      </c>
      <c r="D435">
        <f t="shared" si="181"/>
        <v>2</v>
      </c>
      <c r="E435" s="55" t="str">
        <f t="shared" ca="1" si="172"/>
        <v>OCLKD001 MES09 077</v>
      </c>
      <c r="F435" s="54" t="str">
        <f t="shared" ca="1" si="172"/>
        <v>OCLKD001</v>
      </c>
      <c r="G435" s="54" t="str">
        <f t="shared" ca="1" si="172"/>
        <v>MES09</v>
      </c>
      <c r="H435" s="54" t="str">
        <f t="shared" ca="1" si="172"/>
        <v>077</v>
      </c>
      <c r="I435" s="57">
        <f t="shared" ca="1" si="172"/>
        <v>8051770309277</v>
      </c>
      <c r="J435" s="59" t="str">
        <f t="shared" ca="1" si="182"/>
        <v>fall 2018 .continuativo carry over</v>
      </c>
      <c r="K435" s="54" t="str">
        <f t="shared" ca="1" si="172"/>
        <v>48</v>
      </c>
    </row>
    <row r="436" spans="1:11">
      <c r="B436" t="str">
        <f t="shared" si="183"/>
        <v>Feuille50</v>
      </c>
      <c r="D436">
        <f t="shared" si="181"/>
        <v>3</v>
      </c>
      <c r="E436" s="55" t="str">
        <f t="shared" ca="1" si="172"/>
        <v>OCLKD001 MES09 014</v>
      </c>
      <c r="F436" s="54" t="str">
        <f t="shared" ca="1" si="172"/>
        <v>OCLKD001</v>
      </c>
      <c r="G436" s="54" t="str">
        <f t="shared" ca="1" si="172"/>
        <v>MES09</v>
      </c>
      <c r="H436" s="54" t="str">
        <f t="shared" ca="1" si="172"/>
        <v>014</v>
      </c>
      <c r="I436" s="57">
        <f t="shared" ca="1" si="172"/>
        <v>8051770309291</v>
      </c>
      <c r="J436" s="59" t="str">
        <f t="shared" ca="1" si="182"/>
        <v>fall 2018 .continuativo carry over</v>
      </c>
      <c r="K436" s="54" t="str">
        <f t="shared" ca="1" si="172"/>
        <v>48</v>
      </c>
    </row>
    <row r="437" spans="1:11">
      <c r="B437" t="str">
        <f t="shared" si="183"/>
        <v>Feuille50</v>
      </c>
      <c r="D437">
        <f t="shared" si="181"/>
        <v>4</v>
      </c>
      <c r="E437" s="55" t="str">
        <f t="shared" ca="1" si="172"/>
        <v>OCLKD001 MES09 059</v>
      </c>
      <c r="F437" s="54" t="str">
        <f t="shared" ca="1" si="172"/>
        <v>OCLKD001</v>
      </c>
      <c r="G437" s="54" t="str">
        <f t="shared" ca="1" si="172"/>
        <v>MES09</v>
      </c>
      <c r="H437" s="54" t="str">
        <f t="shared" ca="1" si="172"/>
        <v>059</v>
      </c>
      <c r="I437" s="57">
        <f t="shared" ca="1" si="172"/>
        <v>8050450219271</v>
      </c>
      <c r="J437" s="59" t="str">
        <f t="shared" ca="1" si="182"/>
        <v>fall 2018 .continuativo carry over</v>
      </c>
      <c r="K437" s="54" t="str">
        <f t="shared" ca="1" si="172"/>
        <v>48</v>
      </c>
    </row>
    <row r="438" spans="1:11">
      <c r="B438" t="str">
        <f t="shared" si="183"/>
        <v>Feuille50</v>
      </c>
      <c r="D438">
        <f t="shared" si="181"/>
        <v>5</v>
      </c>
      <c r="E438" s="55" t="str">
        <f t="shared" ca="1" si="172"/>
        <v>OCLKD001 MES09 086</v>
      </c>
      <c r="F438" s="54" t="str">
        <f t="shared" ca="1" si="172"/>
        <v>OCLKD001</v>
      </c>
      <c r="G438" s="54" t="str">
        <f t="shared" ca="1" si="172"/>
        <v>MES09</v>
      </c>
      <c r="H438" s="54" t="str">
        <f t="shared" ca="1" si="172"/>
        <v>086</v>
      </c>
      <c r="I438" s="57">
        <f t="shared" ca="1" si="172"/>
        <v>8051770308256</v>
      </c>
      <c r="J438" s="59" t="str">
        <f t="shared" ca="1" si="182"/>
        <v>fall 2018 .continuativo carry over</v>
      </c>
      <c r="K438" s="54" t="str">
        <f t="shared" ca="1" si="172"/>
        <v>48</v>
      </c>
    </row>
    <row r="439" spans="1:11">
      <c r="B439" t="str">
        <f t="shared" si="183"/>
        <v>Feuille50</v>
      </c>
      <c r="D439">
        <f t="shared" si="181"/>
        <v>6</v>
      </c>
      <c r="E439" s="55" t="str">
        <f t="shared" ca="1" si="172"/>
        <v>OCLKD001 MES09 039</v>
      </c>
      <c r="F439" s="54" t="str">
        <f t="shared" ca="1" si="172"/>
        <v>OCLKD001</v>
      </c>
      <c r="G439" s="54" t="str">
        <f t="shared" ca="1" si="172"/>
        <v>MES09</v>
      </c>
      <c r="H439" s="54" t="str">
        <f t="shared" ca="1" si="172"/>
        <v>039</v>
      </c>
      <c r="I439" s="57">
        <f t="shared" ca="1" si="172"/>
        <v>8050450210438</v>
      </c>
      <c r="J439" s="59" t="str">
        <f t="shared" ca="1" si="182"/>
        <v>fall 2018 .continuativo carry over</v>
      </c>
      <c r="K439" s="54" t="str">
        <f t="shared" ca="1" si="172"/>
        <v>48</v>
      </c>
    </row>
    <row r="440" spans="1:11">
      <c r="B440" t="str">
        <f t="shared" si="183"/>
        <v>Feuille50</v>
      </c>
      <c r="D440">
        <f t="shared" si="181"/>
        <v>7</v>
      </c>
      <c r="E440" s="55" t="str">
        <f t="shared" ca="1" si="172"/>
        <v>OCLKD001 MES09 055</v>
      </c>
      <c r="F440" s="54" t="str">
        <f t="shared" ca="1" si="172"/>
        <v>OCLKD001</v>
      </c>
      <c r="G440" s="54" t="str">
        <f t="shared" ca="1" si="172"/>
        <v>MES09</v>
      </c>
      <c r="H440" s="54" t="str">
        <f t="shared" ca="1" si="172"/>
        <v>055</v>
      </c>
      <c r="I440" s="57">
        <f t="shared" ca="1" si="172"/>
        <v>8051770308249</v>
      </c>
      <c r="J440" s="59" t="str">
        <f t="shared" ca="1" si="182"/>
        <v>fall 2018 .continuativo carry over</v>
      </c>
      <c r="K440" s="54" t="str">
        <f t="shared" ca="1" si="172"/>
        <v>48</v>
      </c>
    </row>
    <row r="441" spans="1:11">
      <c r="B441" t="str">
        <f t="shared" si="183"/>
        <v>Feuille50</v>
      </c>
      <c r="D441">
        <f t="shared" si="181"/>
        <v>8</v>
      </c>
      <c r="E441" s="55" t="str">
        <f t="shared" ca="1" si="172"/>
        <v/>
      </c>
      <c r="F441" s="54" t="str">
        <f t="shared" ca="1" si="172"/>
        <v/>
      </c>
      <c r="G441" s="54" t="str">
        <f t="shared" ca="1" si="172"/>
        <v/>
      </c>
      <c r="H441" s="54" t="str">
        <f t="shared" ca="1" si="172"/>
        <v xml:space="preserve"> </v>
      </c>
      <c r="I441" s="57">
        <f t="shared" ca="1" si="172"/>
        <v>0</v>
      </c>
      <c r="J441" s="59" t="str">
        <f t="shared" ca="1" si="182"/>
        <v/>
      </c>
      <c r="K441" s="54" t="str">
        <f t="shared" ca="1" si="172"/>
        <v/>
      </c>
    </row>
    <row r="442" spans="1:11">
      <c r="B442" t="str">
        <f t="shared" si="183"/>
        <v>Feuille50</v>
      </c>
      <c r="D442">
        <f t="shared" si="181"/>
        <v>9</v>
      </c>
      <c r="E442" s="55" t="str">
        <f t="shared" ca="1" si="172"/>
        <v/>
      </c>
      <c r="F442" s="54" t="str">
        <f t="shared" ca="1" si="169"/>
        <v/>
      </c>
      <c r="G442" s="54" t="str">
        <f t="shared" ca="1" si="169"/>
        <v/>
      </c>
      <c r="H442" s="54" t="str">
        <f t="shared" ca="1" si="169"/>
        <v/>
      </c>
      <c r="I442" s="57">
        <f t="shared" ca="1" si="169"/>
        <v>0</v>
      </c>
      <c r="J442" s="59" t="str">
        <f t="shared" ca="1" si="182"/>
        <v/>
      </c>
      <c r="K442" s="54" t="str">
        <f t="shared" ca="1" si="169"/>
        <v/>
      </c>
    </row>
    <row r="443" spans="1:11">
      <c r="B443" t="str">
        <f t="shared" si="183"/>
        <v>Feuille50</v>
      </c>
      <c r="D443">
        <f t="shared" si="181"/>
        <v>10</v>
      </c>
      <c r="E443" s="55" t="str">
        <f t="shared" ca="1" si="169"/>
        <v/>
      </c>
      <c r="F443" s="54" t="str">
        <f t="shared" ca="1" si="169"/>
        <v/>
      </c>
      <c r="G443" s="54" t="str">
        <f t="shared" ca="1" si="169"/>
        <v/>
      </c>
      <c r="H443" s="54" t="str">
        <f t="shared" ca="1" si="169"/>
        <v/>
      </c>
      <c r="I443" s="57">
        <f t="shared" ca="1" si="169"/>
        <v>0</v>
      </c>
      <c r="J443" s="59" t="str">
        <f t="shared" ca="1" si="182"/>
        <v/>
      </c>
      <c r="K443" s="54" t="str">
        <f t="shared" ca="1" si="169"/>
        <v/>
      </c>
    </row>
    <row r="444" spans="1:11">
      <c r="B444" t="str">
        <f t="shared" si="183"/>
        <v>Feuille50</v>
      </c>
      <c r="D444">
        <f t="shared" si="181"/>
        <v>11</v>
      </c>
      <c r="E444" s="55" t="str">
        <f t="shared" ca="1" si="169"/>
        <v/>
      </c>
      <c r="F444" s="54" t="str">
        <f t="shared" ca="1" si="169"/>
        <v/>
      </c>
      <c r="G444" s="54" t="str">
        <f t="shared" ca="1" si="169"/>
        <v/>
      </c>
      <c r="H444" s="54" t="str">
        <f t="shared" ca="1" si="169"/>
        <v/>
      </c>
      <c r="I444" s="57">
        <f t="shared" ca="1" si="169"/>
        <v>0</v>
      </c>
      <c r="J444" s="59" t="str">
        <f t="shared" ca="1" si="182"/>
        <v/>
      </c>
      <c r="K444" s="54" t="str">
        <f t="shared" ca="1" si="169"/>
        <v/>
      </c>
    </row>
    <row r="445" spans="1:11">
      <c r="B445" t="str">
        <f t="shared" si="183"/>
        <v>Feuille50</v>
      </c>
      <c r="D445">
        <f t="shared" si="181"/>
        <v>12</v>
      </c>
      <c r="E445" s="55" t="str">
        <f t="shared" ca="1" si="169"/>
        <v/>
      </c>
      <c r="F445" s="54" t="str">
        <f t="shared" ca="1" si="169"/>
        <v/>
      </c>
      <c r="G445" s="54" t="str">
        <f t="shared" ca="1" si="169"/>
        <v/>
      </c>
      <c r="H445" s="54" t="str">
        <f t="shared" ca="1" si="169"/>
        <v/>
      </c>
      <c r="I445" s="57">
        <f t="shared" ca="1" si="169"/>
        <v>0</v>
      </c>
      <c r="J445" s="59" t="str">
        <f t="shared" ca="1" si="182"/>
        <v/>
      </c>
      <c r="K445" s="54" t="str">
        <f t="shared" ca="1" si="169"/>
        <v/>
      </c>
    </row>
    <row r="446" spans="1:11">
      <c r="B446" s="58" t="s">
        <v>1140</v>
      </c>
    </row>
    <row r="447" spans="1:11">
      <c r="A447">
        <f t="shared" ref="A447:A499" si="184">A434+1</f>
        <v>51</v>
      </c>
      <c r="B447" t="str">
        <f t="shared" ref="B447:B499" si="185">"Feuille"&amp;A447</f>
        <v>Feuille51</v>
      </c>
      <c r="D447">
        <f t="shared" ref="D447:D458" si="186">D446+1</f>
        <v>1</v>
      </c>
      <c r="E447" s="55" t="str">
        <f t="shared" ca="1" si="172"/>
        <v>OCLKD001 MES10 061</v>
      </c>
      <c r="F447" s="54" t="str">
        <f t="shared" ca="1" si="172"/>
        <v>OCLKD001</v>
      </c>
      <c r="G447" s="54" t="str">
        <f t="shared" ca="1" si="172"/>
        <v>MES10</v>
      </c>
      <c r="H447" s="54" t="str">
        <f t="shared" ca="1" si="172"/>
        <v>061</v>
      </c>
      <c r="I447" s="57">
        <f t="shared" ca="1" si="172"/>
        <v>8050450219172</v>
      </c>
      <c r="J447" s="59" t="str">
        <f t="shared" ref="J447:J458" ca="1" si="187">IF(E447="","",$B$2)</f>
        <v>fall 2018 .continuativo carry over</v>
      </c>
      <c r="K447" s="54" t="str">
        <f t="shared" ca="1" si="172"/>
        <v>49</v>
      </c>
    </row>
    <row r="448" spans="1:11">
      <c r="B448" t="str">
        <f t="shared" ref="B448:B458" si="188">B447</f>
        <v>Feuille51</v>
      </c>
      <c r="D448">
        <f t="shared" si="186"/>
        <v>2</v>
      </c>
      <c r="E448" s="55" t="str">
        <f t="shared" ca="1" si="172"/>
        <v>OCLKD001 MES10 004</v>
      </c>
      <c r="F448" s="54" t="str">
        <f t="shared" ca="1" si="172"/>
        <v>OCLKD001</v>
      </c>
      <c r="G448" s="54" t="str">
        <f t="shared" ca="1" si="172"/>
        <v>MES10</v>
      </c>
      <c r="H448" s="54" t="str">
        <f t="shared" ca="1" si="172"/>
        <v>004</v>
      </c>
      <c r="I448" s="57">
        <f t="shared" ca="1" si="172"/>
        <v>8050450219189</v>
      </c>
      <c r="J448" s="59" t="str">
        <f t="shared" ca="1" si="187"/>
        <v>fall 2018 .continuativo carry over</v>
      </c>
      <c r="K448" s="54" t="str">
        <f t="shared" ca="1" si="172"/>
        <v>49</v>
      </c>
    </row>
    <row r="449" spans="1:11">
      <c r="B449" t="str">
        <f t="shared" si="188"/>
        <v>Feuille51</v>
      </c>
      <c r="D449">
        <f t="shared" si="186"/>
        <v>3</v>
      </c>
      <c r="E449" s="55" t="str">
        <f t="shared" ca="1" si="172"/>
        <v>OCLKD001 MES10 008</v>
      </c>
      <c r="F449" s="54" t="str">
        <f t="shared" ca="1" si="172"/>
        <v>OCLKD001</v>
      </c>
      <c r="G449" s="54" t="str">
        <f t="shared" ca="1" si="172"/>
        <v>MES10</v>
      </c>
      <c r="H449" s="54" t="str">
        <f t="shared" ca="1" si="172"/>
        <v>008</v>
      </c>
      <c r="I449" s="57">
        <f t="shared" ca="1" si="172"/>
        <v>8051770306542</v>
      </c>
      <c r="J449" s="59" t="str">
        <f t="shared" ca="1" si="187"/>
        <v>fall 2018 .continuativo carry over</v>
      </c>
      <c r="K449" s="54" t="str">
        <f t="shared" ca="1" si="172"/>
        <v>49</v>
      </c>
    </row>
    <row r="450" spans="1:11">
      <c r="B450" t="str">
        <f t="shared" si="188"/>
        <v>Feuille51</v>
      </c>
      <c r="D450">
        <f t="shared" si="186"/>
        <v>4</v>
      </c>
      <c r="E450" s="55" t="str">
        <f t="shared" ca="1" si="172"/>
        <v>OCLKD001 MES10 013</v>
      </c>
      <c r="F450" s="54" t="str">
        <f t="shared" ca="1" si="172"/>
        <v>OCLKD001</v>
      </c>
      <c r="G450" s="54" t="str">
        <f t="shared" ca="1" si="172"/>
        <v>MES10</v>
      </c>
      <c r="H450" s="54" t="str">
        <f t="shared" ca="1" si="172"/>
        <v>013</v>
      </c>
      <c r="I450" s="57">
        <f t="shared" ca="1" si="172"/>
        <v>8050450210384</v>
      </c>
      <c r="J450" s="59" t="str">
        <f t="shared" ca="1" si="187"/>
        <v>fall 2018 .continuativo carry over</v>
      </c>
      <c r="K450" s="54" t="str">
        <f t="shared" ca="1" si="172"/>
        <v>49</v>
      </c>
    </row>
    <row r="451" spans="1:11">
      <c r="B451" t="str">
        <f t="shared" si="188"/>
        <v>Feuille51</v>
      </c>
      <c r="D451">
        <f t="shared" si="186"/>
        <v>5</v>
      </c>
      <c r="E451" s="55" t="str">
        <f t="shared" ca="1" si="172"/>
        <v>OCLKD001 MES10 041</v>
      </c>
      <c r="F451" s="54" t="str">
        <f t="shared" ca="1" si="172"/>
        <v>OCLKD001</v>
      </c>
      <c r="G451" s="54" t="str">
        <f t="shared" ca="1" si="172"/>
        <v>MES10</v>
      </c>
      <c r="H451" s="54" t="str">
        <f t="shared" ca="1" si="172"/>
        <v>041</v>
      </c>
      <c r="I451" s="57">
        <f t="shared" ca="1" si="172"/>
        <v>8050450210407</v>
      </c>
      <c r="J451" s="59" t="str">
        <f t="shared" ca="1" si="187"/>
        <v>fall 2018 .continuativo carry over</v>
      </c>
      <c r="K451" s="54" t="str">
        <f t="shared" ca="1" si="172"/>
        <v>49</v>
      </c>
    </row>
    <row r="452" spans="1:11">
      <c r="B452" t="str">
        <f t="shared" si="188"/>
        <v>Feuille51</v>
      </c>
      <c r="D452">
        <f t="shared" si="186"/>
        <v>6</v>
      </c>
      <c r="E452" s="55" t="str">
        <f t="shared" ca="1" si="172"/>
        <v>OCLKD001 MES10 055</v>
      </c>
      <c r="F452" s="54" t="str">
        <f t="shared" ca="1" si="172"/>
        <v>OCLKD001</v>
      </c>
      <c r="G452" s="54" t="str">
        <f t="shared" ca="1" si="172"/>
        <v>MES10</v>
      </c>
      <c r="H452" s="54" t="str">
        <f t="shared" ca="1" si="172"/>
        <v>055</v>
      </c>
      <c r="I452" s="57">
        <f t="shared" ca="1" si="172"/>
        <v>8051770306559</v>
      </c>
      <c r="J452" s="59" t="str">
        <f t="shared" ca="1" si="187"/>
        <v>fall 2018 .continuativo carry over</v>
      </c>
      <c r="K452" s="54" t="str">
        <f t="shared" ca="1" si="172"/>
        <v>49</v>
      </c>
    </row>
    <row r="453" spans="1:11">
      <c r="B453" t="str">
        <f t="shared" si="188"/>
        <v>Feuille51</v>
      </c>
      <c r="D453">
        <f t="shared" si="186"/>
        <v>7</v>
      </c>
      <c r="E453" s="55" t="str">
        <f t="shared" ca="1" si="172"/>
        <v>OCLKD001 MES10 004</v>
      </c>
      <c r="F453" s="54" t="str">
        <f t="shared" ca="1" si="172"/>
        <v>OCLKD001</v>
      </c>
      <c r="G453" s="54" t="str">
        <f t="shared" ca="1" si="172"/>
        <v>MES10</v>
      </c>
      <c r="H453" s="54" t="str">
        <f t="shared" ca="1" si="172"/>
        <v>004</v>
      </c>
      <c r="I453" s="57">
        <f t="shared" ca="1" si="172"/>
        <v>8051770308119</v>
      </c>
      <c r="J453" s="59" t="str">
        <f t="shared" ca="1" si="187"/>
        <v>fall 2018 .continuativo carry over</v>
      </c>
      <c r="K453" s="54" t="str">
        <f t="shared" ca="1" si="172"/>
        <v>49</v>
      </c>
    </row>
    <row r="454" spans="1:11">
      <c r="B454" t="str">
        <f t="shared" si="188"/>
        <v>Feuille51</v>
      </c>
      <c r="D454">
        <f t="shared" si="186"/>
        <v>8</v>
      </c>
      <c r="E454" s="55" t="str">
        <f t="shared" ca="1" si="172"/>
        <v/>
      </c>
      <c r="F454" s="54" t="str">
        <f t="shared" ca="1" si="172"/>
        <v/>
      </c>
      <c r="G454" s="54" t="str">
        <f t="shared" ca="1" si="172"/>
        <v/>
      </c>
      <c r="H454" s="54" t="str">
        <f t="shared" ca="1" si="172"/>
        <v/>
      </c>
      <c r="I454" s="57">
        <f t="shared" ca="1" si="172"/>
        <v>0</v>
      </c>
      <c r="J454" s="59" t="str">
        <f t="shared" ca="1" si="187"/>
        <v/>
      </c>
      <c r="K454" s="54" t="str">
        <f t="shared" ca="1" si="172"/>
        <v/>
      </c>
    </row>
    <row r="455" spans="1:11">
      <c r="B455" t="str">
        <f t="shared" si="188"/>
        <v>Feuille51</v>
      </c>
      <c r="D455">
        <f t="shared" si="186"/>
        <v>9</v>
      </c>
      <c r="E455" s="55" t="str">
        <f t="shared" ca="1" si="172"/>
        <v/>
      </c>
      <c r="F455" s="54" t="str">
        <f t="shared" ca="1" si="169"/>
        <v/>
      </c>
      <c r="G455" s="54" t="str">
        <f t="shared" ca="1" si="169"/>
        <v/>
      </c>
      <c r="H455" s="54" t="str">
        <f t="shared" ca="1" si="169"/>
        <v/>
      </c>
      <c r="I455" s="57">
        <f t="shared" ca="1" si="169"/>
        <v>0</v>
      </c>
      <c r="J455" s="59" t="str">
        <f t="shared" ca="1" si="187"/>
        <v/>
      </c>
      <c r="K455" s="54" t="str">
        <f t="shared" ca="1" si="169"/>
        <v/>
      </c>
    </row>
    <row r="456" spans="1:11">
      <c r="B456" t="str">
        <f t="shared" si="188"/>
        <v>Feuille51</v>
      </c>
      <c r="D456">
        <f t="shared" si="186"/>
        <v>10</v>
      </c>
      <c r="E456" s="55" t="str">
        <f t="shared" ca="1" si="169"/>
        <v/>
      </c>
      <c r="F456" s="54" t="str">
        <f t="shared" ca="1" si="169"/>
        <v/>
      </c>
      <c r="G456" s="54" t="str">
        <f t="shared" ca="1" si="169"/>
        <v/>
      </c>
      <c r="H456" s="54" t="str">
        <f t="shared" ca="1" si="169"/>
        <v/>
      </c>
      <c r="I456" s="57">
        <f t="shared" ca="1" si="169"/>
        <v>0</v>
      </c>
      <c r="J456" s="59" t="str">
        <f t="shared" ca="1" si="187"/>
        <v/>
      </c>
      <c r="K456" s="54" t="str">
        <f t="shared" ca="1" si="169"/>
        <v/>
      </c>
    </row>
    <row r="457" spans="1:11">
      <c r="B457" t="str">
        <f t="shared" si="188"/>
        <v>Feuille51</v>
      </c>
      <c r="D457">
        <f t="shared" si="186"/>
        <v>11</v>
      </c>
      <c r="E457" s="55" t="str">
        <f t="shared" ref="E457:K484" ca="1" si="189">INDEX(INDIRECT($B457&amp;"!" &amp;$B$1),$D457,1+COLUMN(E457)-COLUMN($E457))</f>
        <v/>
      </c>
      <c r="F457" s="54" t="str">
        <f t="shared" ca="1" si="189"/>
        <v/>
      </c>
      <c r="G457" s="54" t="str">
        <f t="shared" ca="1" si="189"/>
        <v/>
      </c>
      <c r="H457" s="54" t="str">
        <f t="shared" ca="1" si="189"/>
        <v/>
      </c>
      <c r="I457" s="57">
        <f t="shared" ca="1" si="189"/>
        <v>0</v>
      </c>
      <c r="J457" s="59" t="str">
        <f t="shared" ca="1" si="187"/>
        <v/>
      </c>
      <c r="K457" s="54" t="str">
        <f t="shared" ca="1" si="189"/>
        <v/>
      </c>
    </row>
    <row r="458" spans="1:11">
      <c r="B458" t="str">
        <f t="shared" si="188"/>
        <v>Feuille51</v>
      </c>
      <c r="D458">
        <f t="shared" si="186"/>
        <v>12</v>
      </c>
      <c r="E458" s="55" t="str">
        <f t="shared" ca="1" si="189"/>
        <v/>
      </c>
      <c r="F458" s="54" t="str">
        <f t="shared" ca="1" si="189"/>
        <v/>
      </c>
      <c r="G458" s="54" t="str">
        <f t="shared" ca="1" si="189"/>
        <v/>
      </c>
      <c r="H458" s="54" t="str">
        <f t="shared" ca="1" si="189"/>
        <v/>
      </c>
      <c r="I458" s="57">
        <f t="shared" ca="1" si="189"/>
        <v>0</v>
      </c>
      <c r="J458" s="59" t="str">
        <f t="shared" ca="1" si="187"/>
        <v/>
      </c>
      <c r="K458" s="54" t="str">
        <f t="shared" ca="1" si="189"/>
        <v/>
      </c>
    </row>
    <row r="459" spans="1:11">
      <c r="B459" s="58" t="s">
        <v>1140</v>
      </c>
    </row>
    <row r="460" spans="1:11">
      <c r="A460">
        <f t="shared" si="184"/>
        <v>52</v>
      </c>
      <c r="B460" t="str">
        <f t="shared" si="185"/>
        <v>Feuille52</v>
      </c>
      <c r="D460">
        <f t="shared" ref="D460:D471" si="190">D459+1</f>
        <v>1</v>
      </c>
      <c r="E460" s="55" t="str">
        <f t="shared" ref="E460:K488" ca="1" si="191">INDEX(INDIRECT($B460&amp;"!" &amp;$B$1),$D460,1+COLUMN(E460)-COLUMN($E460))</f>
        <v>OCLKS007 SIS01 008</v>
      </c>
      <c r="F460" s="54" t="str">
        <f t="shared" ca="1" si="191"/>
        <v>OCLKS007</v>
      </c>
      <c r="G460" s="54" t="str">
        <f t="shared" ca="1" si="191"/>
        <v>SIS01</v>
      </c>
      <c r="H460" s="54" t="str">
        <f t="shared" ca="1" si="191"/>
        <v>008</v>
      </c>
      <c r="I460" s="57">
        <f t="shared" ca="1" si="191"/>
        <v>0</v>
      </c>
      <c r="J460" s="59" t="str">
        <f t="shared" ref="J460:J471" ca="1" si="192">IF(E460="","",$B$2)</f>
        <v>fall 2018 .continuativo carry over</v>
      </c>
      <c r="K460" s="54" t="str">
        <f t="shared" ca="1" si="191"/>
        <v>50</v>
      </c>
    </row>
    <row r="461" spans="1:11">
      <c r="B461" t="str">
        <f t="shared" ref="B461:B471" si="193">B460</f>
        <v>Feuille52</v>
      </c>
      <c r="D461">
        <f t="shared" si="190"/>
        <v>2</v>
      </c>
      <c r="E461" s="55" t="str">
        <f t="shared" ca="1" si="191"/>
        <v>OCLKS007 SIS01 059</v>
      </c>
      <c r="F461" s="54" t="str">
        <f t="shared" ca="1" si="191"/>
        <v>OCLKS007</v>
      </c>
      <c r="G461" s="54" t="str">
        <f t="shared" ca="1" si="191"/>
        <v>SIS01</v>
      </c>
      <c r="H461" s="54" t="str">
        <f t="shared" ca="1" si="191"/>
        <v>059</v>
      </c>
      <c r="I461" s="57">
        <f t="shared" ca="1" si="191"/>
        <v>0</v>
      </c>
      <c r="J461" s="59" t="str">
        <f t="shared" ca="1" si="192"/>
        <v>fall 2018 .continuativo carry over</v>
      </c>
      <c r="K461" s="54" t="str">
        <f t="shared" ca="1" si="191"/>
        <v>50</v>
      </c>
    </row>
    <row r="462" spans="1:11">
      <c r="B462" t="str">
        <f t="shared" si="193"/>
        <v>Feuille52</v>
      </c>
      <c r="D462">
        <f t="shared" si="190"/>
        <v>3</v>
      </c>
      <c r="E462" s="55" t="str">
        <f t="shared" ca="1" si="191"/>
        <v>OCLKS007 SIS01 086</v>
      </c>
      <c r="F462" s="54" t="str">
        <f t="shared" ca="1" si="191"/>
        <v>OCLKS007</v>
      </c>
      <c r="G462" s="54" t="str">
        <f t="shared" ca="1" si="191"/>
        <v>SIS01</v>
      </c>
      <c r="H462" s="54" t="str">
        <f t="shared" ca="1" si="191"/>
        <v>086</v>
      </c>
      <c r="I462" s="57">
        <f t="shared" ca="1" si="191"/>
        <v>0</v>
      </c>
      <c r="J462" s="59" t="str">
        <f t="shared" ca="1" si="192"/>
        <v>fall 2018 .continuativo carry over</v>
      </c>
      <c r="K462" s="54" t="str">
        <f t="shared" ca="1" si="191"/>
        <v>50</v>
      </c>
    </row>
    <row r="463" spans="1:11">
      <c r="B463" t="str">
        <f t="shared" si="193"/>
        <v>Feuille52</v>
      </c>
      <c r="D463">
        <f t="shared" si="190"/>
        <v>4</v>
      </c>
      <c r="E463" s="55" t="str">
        <f t="shared" ca="1" si="191"/>
        <v>OCLKS007 SIS01 071</v>
      </c>
      <c r="F463" s="54" t="str">
        <f t="shared" ca="1" si="191"/>
        <v>OCLKS007</v>
      </c>
      <c r="G463" s="54" t="str">
        <f t="shared" ca="1" si="191"/>
        <v>SIS01</v>
      </c>
      <c r="H463" s="54" t="str">
        <f t="shared" ca="1" si="191"/>
        <v>071</v>
      </c>
      <c r="I463" s="57">
        <f t="shared" ca="1" si="191"/>
        <v>0</v>
      </c>
      <c r="J463" s="59" t="str">
        <f t="shared" ca="1" si="192"/>
        <v>fall 2018 .continuativo carry over</v>
      </c>
      <c r="K463" s="54" t="str">
        <f t="shared" ca="1" si="191"/>
        <v>50</v>
      </c>
    </row>
    <row r="464" spans="1:11">
      <c r="B464" t="str">
        <f t="shared" si="193"/>
        <v>Feuille52</v>
      </c>
      <c r="D464">
        <f t="shared" si="190"/>
        <v>5</v>
      </c>
      <c r="E464" s="55" t="str">
        <f t="shared" ca="1" si="191"/>
        <v/>
      </c>
      <c r="F464" s="54" t="str">
        <f t="shared" ca="1" si="191"/>
        <v/>
      </c>
      <c r="G464" s="54" t="str">
        <f t="shared" ca="1" si="191"/>
        <v/>
      </c>
      <c r="H464" s="54" t="str">
        <f t="shared" ca="1" si="191"/>
        <v xml:space="preserve">  </v>
      </c>
      <c r="I464" s="57">
        <f t="shared" ca="1" si="191"/>
        <v>0</v>
      </c>
      <c r="J464" s="59" t="str">
        <f t="shared" ca="1" si="192"/>
        <v/>
      </c>
      <c r="K464" s="54" t="str">
        <f t="shared" ca="1" si="191"/>
        <v/>
      </c>
    </row>
    <row r="465" spans="1:11">
      <c r="B465" t="str">
        <f t="shared" si="193"/>
        <v>Feuille52</v>
      </c>
      <c r="D465">
        <f t="shared" si="190"/>
        <v>6</v>
      </c>
      <c r="E465" s="55" t="str">
        <f t="shared" ca="1" si="191"/>
        <v/>
      </c>
      <c r="F465" s="54" t="str">
        <f t="shared" ca="1" si="191"/>
        <v/>
      </c>
      <c r="G465" s="54" t="str">
        <f t="shared" ca="1" si="191"/>
        <v/>
      </c>
      <c r="H465" s="54" t="str">
        <f t="shared" ca="1" si="191"/>
        <v/>
      </c>
      <c r="I465" s="57">
        <f t="shared" ca="1" si="191"/>
        <v>0</v>
      </c>
      <c r="J465" s="59" t="str">
        <f t="shared" ca="1" si="192"/>
        <v/>
      </c>
      <c r="K465" s="54" t="str">
        <f t="shared" ca="1" si="191"/>
        <v/>
      </c>
    </row>
    <row r="466" spans="1:11">
      <c r="B466" t="str">
        <f t="shared" si="193"/>
        <v>Feuille52</v>
      </c>
      <c r="D466">
        <f t="shared" si="190"/>
        <v>7</v>
      </c>
      <c r="E466" s="55" t="str">
        <f t="shared" ca="1" si="191"/>
        <v/>
      </c>
      <c r="F466" s="54" t="str">
        <f t="shared" ca="1" si="191"/>
        <v/>
      </c>
      <c r="G466" s="54" t="str">
        <f t="shared" ca="1" si="191"/>
        <v/>
      </c>
      <c r="H466" s="54" t="str">
        <f t="shared" ca="1" si="191"/>
        <v/>
      </c>
      <c r="I466" s="57">
        <f t="shared" ca="1" si="191"/>
        <v>0</v>
      </c>
      <c r="J466" s="59" t="str">
        <f t="shared" ca="1" si="192"/>
        <v/>
      </c>
      <c r="K466" s="54" t="str">
        <f t="shared" ca="1" si="191"/>
        <v/>
      </c>
    </row>
    <row r="467" spans="1:11">
      <c r="B467" t="str">
        <f t="shared" si="193"/>
        <v>Feuille52</v>
      </c>
      <c r="D467">
        <f t="shared" si="190"/>
        <v>8</v>
      </c>
      <c r="E467" s="55" t="str">
        <f t="shared" ca="1" si="191"/>
        <v/>
      </c>
      <c r="F467" s="54" t="str">
        <f t="shared" ca="1" si="191"/>
        <v/>
      </c>
      <c r="G467" s="54" t="str">
        <f t="shared" ca="1" si="191"/>
        <v/>
      </c>
      <c r="H467" s="54" t="str">
        <f t="shared" ca="1" si="191"/>
        <v/>
      </c>
      <c r="I467" s="57">
        <f t="shared" ca="1" si="191"/>
        <v>0</v>
      </c>
      <c r="J467" s="59" t="str">
        <f t="shared" ca="1" si="192"/>
        <v/>
      </c>
      <c r="K467" s="54" t="str">
        <f t="shared" ca="1" si="191"/>
        <v/>
      </c>
    </row>
    <row r="468" spans="1:11">
      <c r="B468" t="str">
        <f t="shared" si="193"/>
        <v>Feuille52</v>
      </c>
      <c r="D468">
        <f t="shared" si="190"/>
        <v>9</v>
      </c>
      <c r="E468" s="55" t="str">
        <f t="shared" ca="1" si="191"/>
        <v/>
      </c>
      <c r="F468" s="54" t="str">
        <f t="shared" ca="1" si="189"/>
        <v/>
      </c>
      <c r="G468" s="54" t="str">
        <f t="shared" ca="1" si="189"/>
        <v/>
      </c>
      <c r="H468" s="54" t="str">
        <f t="shared" ca="1" si="189"/>
        <v/>
      </c>
      <c r="I468" s="57">
        <f t="shared" ca="1" si="189"/>
        <v>0</v>
      </c>
      <c r="J468" s="59" t="str">
        <f t="shared" ca="1" si="192"/>
        <v/>
      </c>
      <c r="K468" s="54" t="str">
        <f t="shared" ca="1" si="189"/>
        <v/>
      </c>
    </row>
    <row r="469" spans="1:11">
      <c r="B469" t="str">
        <f t="shared" si="193"/>
        <v>Feuille52</v>
      </c>
      <c r="D469">
        <f t="shared" si="190"/>
        <v>10</v>
      </c>
      <c r="E469" s="55" t="str">
        <f t="shared" ca="1" si="189"/>
        <v/>
      </c>
      <c r="F469" s="54" t="str">
        <f t="shared" ca="1" si="189"/>
        <v/>
      </c>
      <c r="G469" s="54" t="str">
        <f t="shared" ca="1" si="189"/>
        <v/>
      </c>
      <c r="H469" s="54" t="str">
        <f t="shared" ca="1" si="189"/>
        <v/>
      </c>
      <c r="I469" s="57">
        <f t="shared" ca="1" si="189"/>
        <v>0</v>
      </c>
      <c r="J469" s="59" t="str">
        <f t="shared" ca="1" si="192"/>
        <v/>
      </c>
      <c r="K469" s="54" t="str">
        <f t="shared" ca="1" si="189"/>
        <v/>
      </c>
    </row>
    <row r="470" spans="1:11">
      <c r="B470" t="str">
        <f t="shared" si="193"/>
        <v>Feuille52</v>
      </c>
      <c r="D470">
        <f t="shared" si="190"/>
        <v>11</v>
      </c>
      <c r="E470" s="55" t="str">
        <f t="shared" ca="1" si="189"/>
        <v/>
      </c>
      <c r="F470" s="54" t="str">
        <f t="shared" ca="1" si="189"/>
        <v/>
      </c>
      <c r="G470" s="54" t="str">
        <f t="shared" ca="1" si="189"/>
        <v/>
      </c>
      <c r="H470" s="54" t="str">
        <f t="shared" ca="1" si="189"/>
        <v/>
      </c>
      <c r="I470" s="57">
        <f t="shared" ca="1" si="189"/>
        <v>0</v>
      </c>
      <c r="J470" s="59" t="str">
        <f t="shared" ca="1" si="192"/>
        <v/>
      </c>
      <c r="K470" s="54" t="str">
        <f t="shared" ca="1" si="189"/>
        <v/>
      </c>
    </row>
    <row r="471" spans="1:11">
      <c r="B471" t="str">
        <f t="shared" si="193"/>
        <v>Feuille52</v>
      </c>
      <c r="D471">
        <f t="shared" si="190"/>
        <v>12</v>
      </c>
      <c r="E471" s="55" t="str">
        <f t="shared" ca="1" si="189"/>
        <v/>
      </c>
      <c r="F471" s="54" t="str">
        <f t="shared" ca="1" si="189"/>
        <v/>
      </c>
      <c r="G471" s="54" t="str">
        <f t="shared" ca="1" si="189"/>
        <v/>
      </c>
      <c r="H471" s="54" t="str">
        <f t="shared" ca="1" si="189"/>
        <v/>
      </c>
      <c r="I471" s="57">
        <f t="shared" ca="1" si="189"/>
        <v>0</v>
      </c>
      <c r="J471" s="59" t="str">
        <f t="shared" ca="1" si="192"/>
        <v/>
      </c>
      <c r="K471" s="54" t="str">
        <f t="shared" ca="1" si="189"/>
        <v/>
      </c>
    </row>
    <row r="472" spans="1:11">
      <c r="B472" s="58" t="s">
        <v>1140</v>
      </c>
    </row>
    <row r="473" spans="1:11">
      <c r="A473">
        <f t="shared" si="184"/>
        <v>53</v>
      </c>
      <c r="B473" t="str">
        <f t="shared" si="185"/>
        <v>Feuille53</v>
      </c>
      <c r="D473">
        <f t="shared" ref="D473:D484" si="194">D472+1</f>
        <v>1</v>
      </c>
      <c r="E473" s="55" t="str">
        <f t="shared" ca="1" si="191"/>
        <v>OCLKD101 MES06 008</v>
      </c>
      <c r="F473" s="54" t="str">
        <f t="shared" ca="1" si="191"/>
        <v>OCLKD101</v>
      </c>
      <c r="G473" s="54" t="str">
        <f t="shared" ca="1" si="191"/>
        <v>MES06</v>
      </c>
      <c r="H473" s="54" t="str">
        <f t="shared" ca="1" si="191"/>
        <v>008</v>
      </c>
      <c r="I473" s="57">
        <f t="shared" ca="1" si="191"/>
        <v>8058983590393</v>
      </c>
      <c r="J473" s="59" t="str">
        <f t="shared" ref="J473:J484" ca="1" si="195">IF(E473="","",$B$2)</f>
        <v>fall 2018 .continuativo carry over</v>
      </c>
      <c r="K473" s="54" t="str">
        <f t="shared" ca="1" si="191"/>
        <v>51</v>
      </c>
    </row>
    <row r="474" spans="1:11">
      <c r="B474" t="str">
        <f t="shared" ref="B474:B484" si="196">B473</f>
        <v>Feuille53</v>
      </c>
      <c r="D474">
        <f t="shared" si="194"/>
        <v>2</v>
      </c>
      <c r="E474" s="55" t="str">
        <f t="shared" ca="1" si="191"/>
        <v>OCLKD101 MES06 039</v>
      </c>
      <c r="F474" s="54" t="str">
        <f t="shared" ca="1" si="191"/>
        <v>OCLKD101</v>
      </c>
      <c r="G474" s="54" t="str">
        <f t="shared" ca="1" si="191"/>
        <v>MES06</v>
      </c>
      <c r="H474" s="54" t="str">
        <f t="shared" ca="1" si="191"/>
        <v>039</v>
      </c>
      <c r="I474" s="57">
        <f t="shared" ca="1" si="191"/>
        <v>8058983590348</v>
      </c>
      <c r="J474" s="59" t="str">
        <f t="shared" ca="1" si="195"/>
        <v>fall 2018 .continuativo carry over</v>
      </c>
      <c r="K474" s="54" t="str">
        <f t="shared" ca="1" si="191"/>
        <v>51</v>
      </c>
    </row>
    <row r="475" spans="1:11">
      <c r="B475" t="str">
        <f t="shared" si="196"/>
        <v>Feuille53</v>
      </c>
      <c r="D475">
        <f t="shared" si="194"/>
        <v>3</v>
      </c>
      <c r="E475" s="55" t="str">
        <f t="shared" ca="1" si="191"/>
        <v>OCLKD101 MES06 055</v>
      </c>
      <c r="F475" s="54" t="str">
        <f t="shared" ca="1" si="191"/>
        <v>OCLKD101</v>
      </c>
      <c r="G475" s="54" t="str">
        <f t="shared" ca="1" si="191"/>
        <v>MES06</v>
      </c>
      <c r="H475" s="54" t="str">
        <f t="shared" ca="1" si="191"/>
        <v>055</v>
      </c>
      <c r="I475" s="57">
        <f t="shared" ca="1" si="191"/>
        <v>8058983590355</v>
      </c>
      <c r="J475" s="59" t="str">
        <f t="shared" ca="1" si="195"/>
        <v>fall 2018 .continuativo carry over</v>
      </c>
      <c r="K475" s="54" t="str">
        <f t="shared" ca="1" si="191"/>
        <v>51</v>
      </c>
    </row>
    <row r="476" spans="1:11">
      <c r="B476" t="str">
        <f t="shared" si="196"/>
        <v>Feuille53</v>
      </c>
      <c r="D476">
        <f t="shared" si="194"/>
        <v>4</v>
      </c>
      <c r="E476" s="55" t="str">
        <f t="shared" ca="1" si="191"/>
        <v>OCLKD101 MES04 009</v>
      </c>
      <c r="F476" s="54" t="str">
        <f t="shared" ca="1" si="191"/>
        <v>OCLKD101</v>
      </c>
      <c r="G476" s="54" t="str">
        <f t="shared" ca="1" si="191"/>
        <v>MES04</v>
      </c>
      <c r="H476" s="54" t="str">
        <f t="shared" ca="1" si="191"/>
        <v>009</v>
      </c>
      <c r="I476" s="57">
        <f t="shared" ca="1" si="191"/>
        <v>8058983599747</v>
      </c>
      <c r="J476" s="59" t="str">
        <f t="shared" ca="1" si="195"/>
        <v>fall 2018 .continuativo carry over</v>
      </c>
      <c r="K476" s="54" t="str">
        <f t="shared" ca="1" si="191"/>
        <v>51</v>
      </c>
    </row>
    <row r="477" spans="1:11">
      <c r="B477" t="str">
        <f t="shared" si="196"/>
        <v>Feuille53</v>
      </c>
      <c r="D477">
        <f t="shared" si="194"/>
        <v>5</v>
      </c>
      <c r="E477" s="55" t="str">
        <f t="shared" ca="1" si="191"/>
        <v>OCLKD101 MES04 055</v>
      </c>
      <c r="F477" s="54" t="str">
        <f t="shared" ca="1" si="191"/>
        <v>OCLKD101</v>
      </c>
      <c r="G477" s="54" t="str">
        <f t="shared" ca="1" si="191"/>
        <v>MES04</v>
      </c>
      <c r="H477" s="54" t="str">
        <f t="shared" ca="1" si="191"/>
        <v>055</v>
      </c>
      <c r="I477" s="57">
        <f t="shared" ca="1" si="191"/>
        <v>8058983599730</v>
      </c>
      <c r="J477" s="59" t="str">
        <f t="shared" ca="1" si="195"/>
        <v>fall 2018 .continuativo carry over</v>
      </c>
      <c r="K477" s="54" t="str">
        <f t="shared" ca="1" si="191"/>
        <v>51</v>
      </c>
    </row>
    <row r="478" spans="1:11">
      <c r="B478" t="str">
        <f t="shared" si="196"/>
        <v>Feuille53</v>
      </c>
      <c r="D478">
        <f t="shared" si="194"/>
        <v>6</v>
      </c>
      <c r="E478" s="55" t="str">
        <f t="shared" ca="1" si="191"/>
        <v>OCLKD101 MES04 004</v>
      </c>
      <c r="F478" s="54" t="str">
        <f t="shared" ca="1" si="191"/>
        <v>OCLKD101</v>
      </c>
      <c r="G478" s="54" t="str">
        <f t="shared" ca="1" si="191"/>
        <v>MES04</v>
      </c>
      <c r="H478" s="54" t="str">
        <f t="shared" ca="1" si="191"/>
        <v>004</v>
      </c>
      <c r="I478" s="57">
        <f t="shared" ca="1" si="191"/>
        <v>8058983590362</v>
      </c>
      <c r="J478" s="59" t="str">
        <f t="shared" ca="1" si="195"/>
        <v>fall 2018 .continuativo carry over</v>
      </c>
      <c r="K478" s="54" t="str">
        <f t="shared" ca="1" si="191"/>
        <v>51</v>
      </c>
    </row>
    <row r="479" spans="1:11">
      <c r="B479" t="str">
        <f t="shared" si="196"/>
        <v>Feuille53</v>
      </c>
      <c r="D479">
        <f t="shared" si="194"/>
        <v>7</v>
      </c>
      <c r="E479" s="55" t="str">
        <f t="shared" ca="1" si="191"/>
        <v>OCLKD101 MES04 020</v>
      </c>
      <c r="F479" s="54" t="str">
        <f t="shared" ca="1" si="191"/>
        <v>OCLKD101</v>
      </c>
      <c r="G479" s="54" t="str">
        <f t="shared" ca="1" si="191"/>
        <v>MES04</v>
      </c>
      <c r="H479" s="54" t="str">
        <f t="shared" ca="1" si="191"/>
        <v>020</v>
      </c>
      <c r="I479" s="57">
        <f t="shared" ca="1" si="191"/>
        <v>8058983590379</v>
      </c>
      <c r="J479" s="59" t="str">
        <f t="shared" ca="1" si="195"/>
        <v>fall 2018 .continuativo carry over</v>
      </c>
      <c r="K479" s="54" t="str">
        <f t="shared" ca="1" si="191"/>
        <v>51</v>
      </c>
    </row>
    <row r="480" spans="1:11">
      <c r="B480" t="str">
        <f t="shared" si="196"/>
        <v>Feuille53</v>
      </c>
      <c r="D480">
        <f t="shared" si="194"/>
        <v>8</v>
      </c>
      <c r="E480" s="55" t="str">
        <f t="shared" ca="1" si="191"/>
        <v/>
      </c>
      <c r="F480" s="54" t="str">
        <f t="shared" ca="1" si="191"/>
        <v/>
      </c>
      <c r="G480" s="54" t="str">
        <f t="shared" ca="1" si="191"/>
        <v/>
      </c>
      <c r="H480" s="54" t="str">
        <f t="shared" ca="1" si="191"/>
        <v xml:space="preserve"> </v>
      </c>
      <c r="I480" s="57">
        <f t="shared" ca="1" si="191"/>
        <v>0</v>
      </c>
      <c r="J480" s="59" t="str">
        <f t="shared" ca="1" si="195"/>
        <v/>
      </c>
      <c r="K480" s="54" t="str">
        <f t="shared" ca="1" si="191"/>
        <v/>
      </c>
    </row>
    <row r="481" spans="1:11">
      <c r="B481" t="str">
        <f t="shared" si="196"/>
        <v>Feuille53</v>
      </c>
      <c r="D481">
        <f t="shared" si="194"/>
        <v>9</v>
      </c>
      <c r="E481" s="55" t="str">
        <f t="shared" ca="1" si="191"/>
        <v/>
      </c>
      <c r="F481" s="54" t="str">
        <f t="shared" ca="1" si="189"/>
        <v/>
      </c>
      <c r="G481" s="54" t="str">
        <f t="shared" ca="1" si="189"/>
        <v/>
      </c>
      <c r="H481" s="54" t="str">
        <f t="shared" ca="1" si="189"/>
        <v/>
      </c>
      <c r="I481" s="57">
        <f t="shared" ca="1" si="189"/>
        <v>0</v>
      </c>
      <c r="J481" s="59" t="str">
        <f t="shared" ca="1" si="195"/>
        <v/>
      </c>
      <c r="K481" s="54" t="str">
        <f t="shared" ca="1" si="189"/>
        <v/>
      </c>
    </row>
    <row r="482" spans="1:11">
      <c r="B482" t="str">
        <f t="shared" si="196"/>
        <v>Feuille53</v>
      </c>
      <c r="D482">
        <f t="shared" si="194"/>
        <v>10</v>
      </c>
      <c r="E482" s="55" t="str">
        <f t="shared" ca="1" si="189"/>
        <v/>
      </c>
      <c r="F482" s="54" t="str">
        <f t="shared" ca="1" si="189"/>
        <v/>
      </c>
      <c r="G482" s="54" t="str">
        <f t="shared" ca="1" si="189"/>
        <v/>
      </c>
      <c r="H482" s="54" t="str">
        <f t="shared" ca="1" si="189"/>
        <v/>
      </c>
      <c r="I482" s="57">
        <f t="shared" ca="1" si="189"/>
        <v>0</v>
      </c>
      <c r="J482" s="59" t="str">
        <f t="shared" ca="1" si="195"/>
        <v/>
      </c>
      <c r="K482" s="54" t="str">
        <f t="shared" ca="1" si="189"/>
        <v/>
      </c>
    </row>
    <row r="483" spans="1:11">
      <c r="B483" t="str">
        <f t="shared" si="196"/>
        <v>Feuille53</v>
      </c>
      <c r="D483">
        <f t="shared" si="194"/>
        <v>11</v>
      </c>
      <c r="E483" s="55" t="str">
        <f t="shared" ca="1" si="189"/>
        <v/>
      </c>
      <c r="F483" s="54" t="str">
        <f t="shared" ca="1" si="189"/>
        <v/>
      </c>
      <c r="G483" s="54" t="str">
        <f t="shared" ca="1" si="189"/>
        <v/>
      </c>
      <c r="H483" s="54" t="str">
        <f t="shared" ca="1" si="189"/>
        <v/>
      </c>
      <c r="I483" s="57">
        <f t="shared" ca="1" si="189"/>
        <v>0</v>
      </c>
      <c r="J483" s="59" t="str">
        <f t="shared" ca="1" si="195"/>
        <v/>
      </c>
      <c r="K483" s="54" t="str">
        <f t="shared" ca="1" si="189"/>
        <v/>
      </c>
    </row>
    <row r="484" spans="1:11">
      <c r="B484" t="str">
        <f t="shared" si="196"/>
        <v>Feuille53</v>
      </c>
      <c r="D484">
        <f t="shared" si="194"/>
        <v>12</v>
      </c>
      <c r="E484" s="55" t="str">
        <f t="shared" ca="1" si="189"/>
        <v/>
      </c>
      <c r="F484" s="54" t="str">
        <f t="shared" ca="1" si="189"/>
        <v/>
      </c>
      <c r="G484" s="54" t="str">
        <f t="shared" ca="1" si="189"/>
        <v/>
      </c>
      <c r="H484" s="54" t="str">
        <f t="shared" ca="1" si="189"/>
        <v/>
      </c>
      <c r="I484" s="57">
        <f t="shared" ca="1" si="189"/>
        <v>0</v>
      </c>
      <c r="J484" s="59" t="str">
        <f t="shared" ca="1" si="195"/>
        <v/>
      </c>
      <c r="K484" s="54" t="str">
        <f t="shared" ca="1" si="189"/>
        <v/>
      </c>
    </row>
    <row r="485" spans="1:11">
      <c r="B485" s="58" t="s">
        <v>1140</v>
      </c>
    </row>
    <row r="486" spans="1:11">
      <c r="A486">
        <f t="shared" si="184"/>
        <v>54</v>
      </c>
      <c r="B486" t="str">
        <f t="shared" si="185"/>
        <v>Feuille54</v>
      </c>
      <c r="D486">
        <f t="shared" ref="D486:D497" si="197">D485+1</f>
        <v>1</v>
      </c>
      <c r="E486" s="55" t="str">
        <f t="shared" ca="1" si="191"/>
        <v>OCLKD104 MES06 008</v>
      </c>
      <c r="F486" s="54" t="str">
        <f t="shared" ca="1" si="191"/>
        <v>OCLKD104</v>
      </c>
      <c r="G486" s="54" t="str">
        <f t="shared" ca="1" si="191"/>
        <v>MES06</v>
      </c>
      <c r="H486" s="54" t="str">
        <f t="shared" ca="1" si="191"/>
        <v>008</v>
      </c>
      <c r="I486" s="57">
        <f t="shared" ca="1" si="191"/>
        <v>8058983590324</v>
      </c>
      <c r="J486" s="59" t="str">
        <f t="shared" ref="J486:J497" ca="1" si="198">IF(E486="","",$B$2)</f>
        <v>fall 2018 .continuativo carry over</v>
      </c>
      <c r="K486" s="54" t="str">
        <f t="shared" ca="1" si="191"/>
        <v>52</v>
      </c>
    </row>
    <row r="487" spans="1:11">
      <c r="B487" t="str">
        <f t="shared" ref="B487:B497" si="199">B486</f>
        <v>Feuille54</v>
      </c>
      <c r="D487">
        <f t="shared" si="197"/>
        <v>2</v>
      </c>
      <c r="E487" s="55" t="str">
        <f t="shared" ca="1" si="191"/>
        <v>OCLKD104 MES06 039</v>
      </c>
      <c r="F487" s="54" t="str">
        <f t="shared" ca="1" si="191"/>
        <v>OCLKD104</v>
      </c>
      <c r="G487" s="54" t="str">
        <f t="shared" ca="1" si="191"/>
        <v>MES06</v>
      </c>
      <c r="H487" s="54" t="str">
        <f t="shared" ca="1" si="191"/>
        <v>039</v>
      </c>
      <c r="I487" s="57">
        <f t="shared" ca="1" si="191"/>
        <v>8058983590331</v>
      </c>
      <c r="J487" s="59" t="str">
        <f t="shared" ca="1" si="198"/>
        <v>fall 2018 .continuativo carry over</v>
      </c>
      <c r="K487" s="54" t="str">
        <f t="shared" ca="1" si="191"/>
        <v>52</v>
      </c>
    </row>
    <row r="488" spans="1:11">
      <c r="B488" t="str">
        <f t="shared" si="199"/>
        <v>Feuille54</v>
      </c>
      <c r="D488">
        <f t="shared" si="197"/>
        <v>3</v>
      </c>
      <c r="E488" s="55" t="str">
        <f t="shared" ca="1" si="191"/>
        <v>OCLKD104 MES06 055</v>
      </c>
      <c r="F488" s="54" t="str">
        <f t="shared" ca="1" si="191"/>
        <v>OCLKD104</v>
      </c>
      <c r="G488" s="54" t="str">
        <f t="shared" ca="1" si="191"/>
        <v>MES06</v>
      </c>
      <c r="H488" s="54" t="str">
        <f t="shared" ca="1" si="191"/>
        <v>055</v>
      </c>
      <c r="I488" s="57">
        <f t="shared" ca="1" si="191"/>
        <v>8058333587158</v>
      </c>
      <c r="J488" s="59" t="str">
        <f t="shared" ca="1" si="198"/>
        <v>fall 2018 .continuativo carry over</v>
      </c>
      <c r="K488" s="54" t="str">
        <f t="shared" ca="1" si="191"/>
        <v>52</v>
      </c>
    </row>
    <row r="489" spans="1:11">
      <c r="B489" t="str">
        <f t="shared" si="199"/>
        <v>Feuille54</v>
      </c>
      <c r="D489">
        <f t="shared" si="197"/>
        <v>4</v>
      </c>
      <c r="E489" s="55" t="str">
        <f t="shared" ref="E489:K521" ca="1" si="200">INDEX(INDIRECT($B489&amp;"!" &amp;$B$1),$D489,1+COLUMN(E489)-COLUMN($E489))</f>
        <v>OCLKD104 MES04 055</v>
      </c>
      <c r="F489" s="54" t="str">
        <f t="shared" ca="1" si="200"/>
        <v>OCLKD104</v>
      </c>
      <c r="G489" s="54" t="str">
        <f t="shared" ca="1" si="200"/>
        <v>MES04</v>
      </c>
      <c r="H489" s="54" t="str">
        <f t="shared" ca="1" si="200"/>
        <v>055</v>
      </c>
      <c r="I489" s="57">
        <f t="shared" ca="1" si="200"/>
        <v>8058983599761</v>
      </c>
      <c r="J489" s="59" t="str">
        <f t="shared" ca="1" si="198"/>
        <v>fall 2018 .continuativo carry over</v>
      </c>
      <c r="K489" s="54" t="str">
        <f t="shared" ca="1" si="200"/>
        <v>52</v>
      </c>
    </row>
    <row r="490" spans="1:11">
      <c r="B490" t="str">
        <f t="shared" si="199"/>
        <v>Feuille54</v>
      </c>
      <c r="D490">
        <f t="shared" si="197"/>
        <v>5</v>
      </c>
      <c r="E490" s="55" t="str">
        <f t="shared" ca="1" si="200"/>
        <v>OCLKD104 MES04 009</v>
      </c>
      <c r="F490" s="54" t="str">
        <f t="shared" ca="1" si="200"/>
        <v>OCLKD104</v>
      </c>
      <c r="G490" s="54" t="str">
        <f t="shared" ca="1" si="200"/>
        <v>MES04</v>
      </c>
      <c r="H490" s="54" t="str">
        <f t="shared" ca="1" si="200"/>
        <v>009</v>
      </c>
      <c r="I490" s="57">
        <f t="shared" ca="1" si="200"/>
        <v>8058983599778</v>
      </c>
      <c r="J490" s="59" t="str">
        <f t="shared" ca="1" si="198"/>
        <v>fall 2018 .continuativo carry over</v>
      </c>
      <c r="K490" s="54" t="str">
        <f t="shared" ca="1" si="200"/>
        <v>52</v>
      </c>
    </row>
    <row r="491" spans="1:11">
      <c r="B491" t="str">
        <f t="shared" si="199"/>
        <v>Feuille54</v>
      </c>
      <c r="D491">
        <f t="shared" si="197"/>
        <v>6</v>
      </c>
      <c r="E491" s="55" t="str">
        <f t="shared" ca="1" si="200"/>
        <v/>
      </c>
      <c r="F491" s="54" t="str">
        <f t="shared" ca="1" si="200"/>
        <v/>
      </c>
      <c r="G491" s="54" t="str">
        <f t="shared" ca="1" si="200"/>
        <v/>
      </c>
      <c r="H491" s="54" t="str">
        <f t="shared" ca="1" si="200"/>
        <v xml:space="preserve"> </v>
      </c>
      <c r="I491" s="57">
        <f t="shared" ca="1" si="200"/>
        <v>0</v>
      </c>
      <c r="J491" s="59" t="str">
        <f t="shared" ca="1" si="198"/>
        <v/>
      </c>
      <c r="K491" s="54" t="str">
        <f t="shared" ca="1" si="200"/>
        <v/>
      </c>
    </row>
    <row r="492" spans="1:11">
      <c r="B492" t="str">
        <f t="shared" si="199"/>
        <v>Feuille54</v>
      </c>
      <c r="D492">
        <f t="shared" si="197"/>
        <v>7</v>
      </c>
      <c r="E492" s="55" t="str">
        <f t="shared" ca="1" si="200"/>
        <v/>
      </c>
      <c r="F492" s="54" t="str">
        <f t="shared" ca="1" si="200"/>
        <v/>
      </c>
      <c r="G492" s="54" t="str">
        <f t="shared" ca="1" si="200"/>
        <v/>
      </c>
      <c r="H492" s="54" t="str">
        <f t="shared" ca="1" si="200"/>
        <v/>
      </c>
      <c r="I492" s="57">
        <f t="shared" ca="1" si="200"/>
        <v>0</v>
      </c>
      <c r="J492" s="59" t="str">
        <f t="shared" ca="1" si="198"/>
        <v/>
      </c>
      <c r="K492" s="54" t="str">
        <f t="shared" ca="1" si="200"/>
        <v/>
      </c>
    </row>
    <row r="493" spans="1:11">
      <c r="B493" t="str">
        <f t="shared" si="199"/>
        <v>Feuille54</v>
      </c>
      <c r="D493">
        <f t="shared" si="197"/>
        <v>8</v>
      </c>
      <c r="E493" s="55" t="str">
        <f t="shared" ca="1" si="200"/>
        <v/>
      </c>
      <c r="F493" s="54" t="str">
        <f t="shared" ca="1" si="200"/>
        <v/>
      </c>
      <c r="G493" s="54" t="str">
        <f t="shared" ca="1" si="200"/>
        <v/>
      </c>
      <c r="H493" s="54" t="str">
        <f t="shared" ca="1" si="200"/>
        <v/>
      </c>
      <c r="I493" s="57">
        <f t="shared" ca="1" si="200"/>
        <v>0</v>
      </c>
      <c r="J493" s="59" t="str">
        <f t="shared" ca="1" si="198"/>
        <v/>
      </c>
      <c r="K493" s="54" t="str">
        <f t="shared" ca="1" si="200"/>
        <v/>
      </c>
    </row>
    <row r="494" spans="1:11">
      <c r="B494" t="str">
        <f t="shared" si="199"/>
        <v>Feuille54</v>
      </c>
      <c r="D494">
        <f t="shared" si="197"/>
        <v>9</v>
      </c>
      <c r="E494" s="55" t="str">
        <f t="shared" ca="1" si="200"/>
        <v/>
      </c>
      <c r="F494" s="54" t="str">
        <f t="shared" ca="1" si="200"/>
        <v/>
      </c>
      <c r="G494" s="54" t="str">
        <f t="shared" ca="1" si="200"/>
        <v/>
      </c>
      <c r="H494" s="54" t="str">
        <f t="shared" ca="1" si="200"/>
        <v/>
      </c>
      <c r="I494" s="57">
        <f t="shared" ca="1" si="200"/>
        <v>0</v>
      </c>
      <c r="J494" s="59" t="str">
        <f t="shared" ca="1" si="198"/>
        <v/>
      </c>
      <c r="K494" s="54" t="str">
        <f t="shared" ca="1" si="200"/>
        <v/>
      </c>
    </row>
    <row r="495" spans="1:11">
      <c r="B495" t="str">
        <f t="shared" si="199"/>
        <v>Feuille54</v>
      </c>
      <c r="D495">
        <f t="shared" si="197"/>
        <v>10</v>
      </c>
      <c r="E495" s="55" t="str">
        <f t="shared" ca="1" si="200"/>
        <v/>
      </c>
      <c r="F495" s="54" t="str">
        <f t="shared" ca="1" si="200"/>
        <v/>
      </c>
      <c r="G495" s="54" t="str">
        <f t="shared" ca="1" si="200"/>
        <v/>
      </c>
      <c r="H495" s="54" t="str">
        <f t="shared" ca="1" si="200"/>
        <v/>
      </c>
      <c r="I495" s="57">
        <f t="shared" ca="1" si="200"/>
        <v>0</v>
      </c>
      <c r="J495" s="59" t="str">
        <f t="shared" ca="1" si="198"/>
        <v/>
      </c>
      <c r="K495" s="54" t="str">
        <f t="shared" ca="1" si="200"/>
        <v/>
      </c>
    </row>
    <row r="496" spans="1:11">
      <c r="B496" t="str">
        <f t="shared" si="199"/>
        <v>Feuille54</v>
      </c>
      <c r="D496">
        <f t="shared" si="197"/>
        <v>11</v>
      </c>
      <c r="E496" s="55" t="str">
        <f t="shared" ca="1" si="200"/>
        <v/>
      </c>
      <c r="F496" s="54" t="str">
        <f t="shared" ca="1" si="200"/>
        <v/>
      </c>
      <c r="G496" s="54" t="str">
        <f t="shared" ca="1" si="200"/>
        <v/>
      </c>
      <c r="H496" s="54" t="str">
        <f t="shared" ca="1" si="200"/>
        <v/>
      </c>
      <c r="I496" s="57">
        <f t="shared" ca="1" si="200"/>
        <v>0</v>
      </c>
      <c r="J496" s="59" t="str">
        <f t="shared" ca="1" si="198"/>
        <v/>
      </c>
      <c r="K496" s="54" t="str">
        <f t="shared" ca="1" si="200"/>
        <v/>
      </c>
    </row>
    <row r="497" spans="1:11">
      <c r="B497" t="str">
        <f t="shared" si="199"/>
        <v>Feuille54</v>
      </c>
      <c r="D497">
        <f t="shared" si="197"/>
        <v>12</v>
      </c>
      <c r="E497" s="55" t="str">
        <f t="shared" ca="1" si="200"/>
        <v/>
      </c>
      <c r="F497" s="54" t="str">
        <f t="shared" ca="1" si="200"/>
        <v/>
      </c>
      <c r="G497" s="54" t="str">
        <f t="shared" ca="1" si="200"/>
        <v/>
      </c>
      <c r="H497" s="54" t="str">
        <f t="shared" ca="1" si="200"/>
        <v/>
      </c>
      <c r="I497" s="57">
        <f t="shared" ca="1" si="200"/>
        <v>0</v>
      </c>
      <c r="J497" s="59" t="str">
        <f t="shared" ca="1" si="198"/>
        <v/>
      </c>
      <c r="K497" s="54" t="str">
        <f t="shared" ca="1" si="200"/>
        <v/>
      </c>
    </row>
    <row r="498" spans="1:11">
      <c r="B498" s="58" t="s">
        <v>1140</v>
      </c>
    </row>
    <row r="499" spans="1:11">
      <c r="A499">
        <f t="shared" si="184"/>
        <v>55</v>
      </c>
      <c r="B499" t="str">
        <f t="shared" si="185"/>
        <v>Feuille55</v>
      </c>
      <c r="D499">
        <f t="shared" ref="D499:D510" si="201">D498+1</f>
        <v>1</v>
      </c>
      <c r="E499" s="55" t="str">
        <f t="shared" ca="1" si="200"/>
        <v>OCLKS107 SIS01 008</v>
      </c>
      <c r="F499" s="54" t="str">
        <f t="shared" ca="1" si="200"/>
        <v>OCLKS107</v>
      </c>
      <c r="G499" s="54" t="str">
        <f t="shared" ca="1" si="200"/>
        <v>SIS01</v>
      </c>
      <c r="H499" s="54" t="str">
        <f t="shared" ca="1" si="200"/>
        <v>008</v>
      </c>
      <c r="I499" s="57">
        <f t="shared" ca="1" si="200"/>
        <v>0</v>
      </c>
      <c r="J499" s="59" t="str">
        <f t="shared" ref="J499:J510" ca="1" si="202">IF(E499="","",$B$2)</f>
        <v>fall 2018 .continuativo carry over</v>
      </c>
      <c r="K499" s="54" t="str">
        <f t="shared" ca="1" si="200"/>
        <v>53</v>
      </c>
    </row>
    <row r="500" spans="1:11">
      <c r="B500" t="str">
        <f t="shared" ref="B500:B510" si="203">B499</f>
        <v>Feuille55</v>
      </c>
      <c r="D500">
        <f t="shared" si="201"/>
        <v>2</v>
      </c>
      <c r="E500" s="55" t="str">
        <f t="shared" ca="1" si="200"/>
        <v>OCLKS107 SIS01 059</v>
      </c>
      <c r="F500" s="54" t="str">
        <f t="shared" ca="1" si="200"/>
        <v>OCLKS107</v>
      </c>
      <c r="G500" s="54" t="str">
        <f t="shared" ca="1" si="200"/>
        <v>SIS01</v>
      </c>
      <c r="H500" s="54" t="str">
        <f t="shared" ca="1" si="200"/>
        <v>059</v>
      </c>
      <c r="I500" s="57">
        <f t="shared" ca="1" si="200"/>
        <v>0</v>
      </c>
      <c r="J500" s="59" t="str">
        <f t="shared" ca="1" si="202"/>
        <v>fall 2018 .continuativo carry over</v>
      </c>
      <c r="K500" s="54" t="str">
        <f t="shared" ca="1" si="200"/>
        <v>53</v>
      </c>
    </row>
    <row r="501" spans="1:11">
      <c r="B501" t="str">
        <f t="shared" si="203"/>
        <v>Feuille55</v>
      </c>
      <c r="D501">
        <f t="shared" si="201"/>
        <v>3</v>
      </c>
      <c r="E501" s="55" t="str">
        <f t="shared" ca="1" si="200"/>
        <v>OCLKS107 SIS01 071</v>
      </c>
      <c r="F501" s="54" t="str">
        <f t="shared" ca="1" si="200"/>
        <v>OCLKS107</v>
      </c>
      <c r="G501" s="54" t="str">
        <f t="shared" ca="1" si="200"/>
        <v>SIS01</v>
      </c>
      <c r="H501" s="54" t="str">
        <f t="shared" ca="1" si="200"/>
        <v>071</v>
      </c>
      <c r="I501" s="57">
        <f t="shared" ca="1" si="200"/>
        <v>0</v>
      </c>
      <c r="J501" s="59" t="str">
        <f t="shared" ca="1" si="202"/>
        <v>fall 2018 .continuativo carry over</v>
      </c>
      <c r="K501" s="54" t="str">
        <f t="shared" ca="1" si="200"/>
        <v>53</v>
      </c>
    </row>
    <row r="502" spans="1:11">
      <c r="B502" t="str">
        <f t="shared" si="203"/>
        <v>Feuille55</v>
      </c>
      <c r="D502">
        <f t="shared" si="201"/>
        <v>4</v>
      </c>
      <c r="E502" s="55" t="str">
        <f t="shared" ca="1" si="200"/>
        <v>OCLKS107 SIS01 041</v>
      </c>
      <c r="F502" s="54" t="str">
        <f t="shared" ca="1" si="200"/>
        <v>OCLKS107</v>
      </c>
      <c r="G502" s="54" t="str">
        <f t="shared" ca="1" si="200"/>
        <v>SIS01</v>
      </c>
      <c r="H502" s="54" t="str">
        <f t="shared" ca="1" si="200"/>
        <v>041</v>
      </c>
      <c r="I502" s="57">
        <f t="shared" ca="1" si="200"/>
        <v>0</v>
      </c>
      <c r="J502" s="59" t="str">
        <f t="shared" ca="1" si="202"/>
        <v>fall 2018 .continuativo carry over</v>
      </c>
      <c r="K502" s="54" t="str">
        <f t="shared" ca="1" si="200"/>
        <v>53</v>
      </c>
    </row>
    <row r="503" spans="1:11">
      <c r="B503" t="str">
        <f t="shared" si="203"/>
        <v>Feuille55</v>
      </c>
      <c r="D503">
        <f t="shared" si="201"/>
        <v>5</v>
      </c>
      <c r="E503" s="55" t="str">
        <f t="shared" ca="1" si="200"/>
        <v>OCLKS107 SIS01 055</v>
      </c>
      <c r="F503" s="54" t="str">
        <f t="shared" ca="1" si="200"/>
        <v>OCLKS107</v>
      </c>
      <c r="G503" s="54" t="str">
        <f t="shared" ca="1" si="200"/>
        <v>SIS01</v>
      </c>
      <c r="H503" s="54" t="str">
        <f t="shared" ca="1" si="200"/>
        <v>055</v>
      </c>
      <c r="I503" s="57">
        <f t="shared" ca="1" si="200"/>
        <v>0</v>
      </c>
      <c r="J503" s="59" t="str">
        <f t="shared" ca="1" si="202"/>
        <v>fall 2018 .continuativo carry over</v>
      </c>
      <c r="K503" s="54" t="str">
        <f t="shared" ca="1" si="200"/>
        <v>53</v>
      </c>
    </row>
    <row r="504" spans="1:11">
      <c r="B504" t="str">
        <f t="shared" si="203"/>
        <v>Feuille55</v>
      </c>
      <c r="D504">
        <f t="shared" si="201"/>
        <v>6</v>
      </c>
      <c r="E504" s="55" t="str">
        <f t="shared" ca="1" si="200"/>
        <v/>
      </c>
      <c r="F504" s="54" t="str">
        <f t="shared" ca="1" si="200"/>
        <v/>
      </c>
      <c r="G504" s="54" t="str">
        <f t="shared" ca="1" si="200"/>
        <v/>
      </c>
      <c r="H504" s="54" t="str">
        <f t="shared" ca="1" si="200"/>
        <v xml:space="preserve">  </v>
      </c>
      <c r="I504" s="57">
        <f t="shared" ca="1" si="200"/>
        <v>0</v>
      </c>
      <c r="J504" s="59" t="str">
        <f t="shared" ca="1" si="202"/>
        <v/>
      </c>
      <c r="K504" s="54" t="str">
        <f t="shared" ca="1" si="200"/>
        <v/>
      </c>
    </row>
    <row r="505" spans="1:11">
      <c r="B505" t="str">
        <f t="shared" si="203"/>
        <v>Feuille55</v>
      </c>
      <c r="D505">
        <f t="shared" si="201"/>
        <v>7</v>
      </c>
      <c r="E505" s="55" t="str">
        <f t="shared" ca="1" si="200"/>
        <v/>
      </c>
      <c r="F505" s="54" t="str">
        <f t="shared" ca="1" si="200"/>
        <v/>
      </c>
      <c r="G505" s="54" t="str">
        <f t="shared" ca="1" si="200"/>
        <v/>
      </c>
      <c r="H505" s="54" t="str">
        <f t="shared" ca="1" si="200"/>
        <v/>
      </c>
      <c r="I505" s="57">
        <f t="shared" ca="1" si="200"/>
        <v>0</v>
      </c>
      <c r="J505" s="59" t="str">
        <f t="shared" ca="1" si="202"/>
        <v/>
      </c>
      <c r="K505" s="54" t="str">
        <f t="shared" ca="1" si="200"/>
        <v/>
      </c>
    </row>
    <row r="506" spans="1:11">
      <c r="B506" t="str">
        <f t="shared" si="203"/>
        <v>Feuille55</v>
      </c>
      <c r="D506">
        <f t="shared" si="201"/>
        <v>8</v>
      </c>
      <c r="E506" s="55" t="str">
        <f t="shared" ca="1" si="200"/>
        <v/>
      </c>
      <c r="F506" s="54" t="str">
        <f t="shared" ca="1" si="200"/>
        <v/>
      </c>
      <c r="G506" s="54" t="str">
        <f t="shared" ca="1" si="200"/>
        <v/>
      </c>
      <c r="H506" s="54" t="str">
        <f t="shared" ca="1" si="200"/>
        <v/>
      </c>
      <c r="I506" s="57">
        <f t="shared" ca="1" si="200"/>
        <v>0</v>
      </c>
      <c r="J506" s="59" t="str">
        <f t="shared" ca="1" si="202"/>
        <v/>
      </c>
      <c r="K506" s="54" t="str">
        <f t="shared" ca="1" si="200"/>
        <v/>
      </c>
    </row>
    <row r="507" spans="1:11">
      <c r="B507" t="str">
        <f t="shared" si="203"/>
        <v>Feuille55</v>
      </c>
      <c r="D507">
        <f t="shared" si="201"/>
        <v>9</v>
      </c>
      <c r="E507" s="55" t="str">
        <f t="shared" ca="1" si="200"/>
        <v/>
      </c>
      <c r="F507" s="54" t="str">
        <f t="shared" ca="1" si="200"/>
        <v/>
      </c>
      <c r="G507" s="54" t="str">
        <f t="shared" ca="1" si="200"/>
        <v/>
      </c>
      <c r="H507" s="54" t="str">
        <f t="shared" ca="1" si="200"/>
        <v/>
      </c>
      <c r="I507" s="57">
        <f t="shared" ca="1" si="200"/>
        <v>0</v>
      </c>
      <c r="J507" s="59" t="str">
        <f t="shared" ca="1" si="202"/>
        <v/>
      </c>
      <c r="K507" s="54" t="str">
        <f t="shared" ca="1" si="200"/>
        <v/>
      </c>
    </row>
    <row r="508" spans="1:11">
      <c r="B508" t="str">
        <f t="shared" si="203"/>
        <v>Feuille55</v>
      </c>
      <c r="D508">
        <f t="shared" si="201"/>
        <v>10</v>
      </c>
      <c r="E508" s="55" t="str">
        <f t="shared" ca="1" si="200"/>
        <v/>
      </c>
      <c r="F508" s="54" t="str">
        <f t="shared" ca="1" si="200"/>
        <v/>
      </c>
      <c r="G508" s="54" t="str">
        <f t="shared" ca="1" si="200"/>
        <v/>
      </c>
      <c r="H508" s="54" t="str">
        <f t="shared" ca="1" si="200"/>
        <v/>
      </c>
      <c r="I508" s="57">
        <f t="shared" ca="1" si="200"/>
        <v>0</v>
      </c>
      <c r="J508" s="59" t="str">
        <f t="shared" ca="1" si="202"/>
        <v/>
      </c>
      <c r="K508" s="54" t="str">
        <f t="shared" ca="1" si="200"/>
        <v/>
      </c>
    </row>
    <row r="509" spans="1:11">
      <c r="B509" t="str">
        <f t="shared" si="203"/>
        <v>Feuille55</v>
      </c>
      <c r="D509">
        <f t="shared" si="201"/>
        <v>11</v>
      </c>
      <c r="E509" s="55" t="str">
        <f t="shared" ca="1" si="200"/>
        <v/>
      </c>
      <c r="F509" s="54" t="str">
        <f t="shared" ca="1" si="200"/>
        <v/>
      </c>
      <c r="G509" s="54" t="str">
        <f t="shared" ca="1" si="200"/>
        <v/>
      </c>
      <c r="H509" s="54" t="str">
        <f t="shared" ca="1" si="200"/>
        <v/>
      </c>
      <c r="I509" s="57">
        <f t="shared" ca="1" si="200"/>
        <v>0</v>
      </c>
      <c r="J509" s="59" t="str">
        <f t="shared" ca="1" si="202"/>
        <v/>
      </c>
      <c r="K509" s="54" t="str">
        <f t="shared" ca="1" si="200"/>
        <v/>
      </c>
    </row>
    <row r="510" spans="1:11">
      <c r="B510" t="str">
        <f t="shared" si="203"/>
        <v>Feuille55</v>
      </c>
      <c r="D510">
        <f t="shared" si="201"/>
        <v>12</v>
      </c>
      <c r="E510" s="55" t="str">
        <f t="shared" ca="1" si="200"/>
        <v/>
      </c>
      <c r="F510" s="54" t="str">
        <f t="shared" ca="1" si="200"/>
        <v/>
      </c>
      <c r="G510" s="54" t="str">
        <f t="shared" ca="1" si="200"/>
        <v/>
      </c>
      <c r="H510" s="54" t="str">
        <f t="shared" ca="1" si="200"/>
        <v/>
      </c>
      <c r="I510" s="57">
        <f t="shared" ca="1" si="200"/>
        <v>0</v>
      </c>
      <c r="J510" s="59" t="str">
        <f t="shared" ca="1" si="202"/>
        <v/>
      </c>
      <c r="K510" s="54" t="str">
        <f t="shared" ca="1" si="200"/>
        <v/>
      </c>
    </row>
    <row r="511" spans="1:11">
      <c r="B511" s="58" t="s">
        <v>1140</v>
      </c>
    </row>
    <row r="512" spans="1:11">
      <c r="A512" s="60">
        <v>58</v>
      </c>
      <c r="B512" t="str">
        <f t="shared" ref="B512:B538" si="204">"Feuille"&amp;A512</f>
        <v>Feuille58</v>
      </c>
      <c r="D512">
        <f t="shared" ref="D512:D523" si="205">D511+1</f>
        <v>1</v>
      </c>
      <c r="E512" s="55" t="str">
        <f t="shared" ca="1" si="200"/>
        <v>OBRCF002 SIS01 143</v>
      </c>
      <c r="F512" s="54" t="str">
        <f t="shared" ca="1" si="200"/>
        <v>OBRCF002</v>
      </c>
      <c r="G512" s="54" t="str">
        <f t="shared" ca="1" si="200"/>
        <v>SIS01</v>
      </c>
      <c r="H512" s="54" t="str">
        <f t="shared" ca="1" si="200"/>
        <v>143</v>
      </c>
      <c r="I512" s="57">
        <f t="shared" ca="1" si="200"/>
        <v>0</v>
      </c>
      <c r="J512" s="59" t="str">
        <f t="shared" ref="J512:J523" ca="1" si="206">IF(E512="","",$B$2)</f>
        <v>fall 2018 .continuativo carry over</v>
      </c>
      <c r="K512" s="54" t="str">
        <f t="shared" ca="1" si="200"/>
        <v>56</v>
      </c>
    </row>
    <row r="513" spans="1:11">
      <c r="B513" t="str">
        <f t="shared" ref="B513:B523" si="207">B512</f>
        <v>Feuille58</v>
      </c>
      <c r="D513">
        <f t="shared" si="205"/>
        <v>2</v>
      </c>
      <c r="E513" s="55" t="str">
        <f t="shared" ca="1" si="200"/>
        <v>OBRCF002 SIS01 059</v>
      </c>
      <c r="F513" s="54" t="str">
        <f t="shared" ca="1" si="200"/>
        <v>OBRCF002</v>
      </c>
      <c r="G513" s="54" t="str">
        <f t="shared" ca="1" si="200"/>
        <v>SIS01</v>
      </c>
      <c r="H513" s="54" t="str">
        <f t="shared" ca="1" si="200"/>
        <v>059</v>
      </c>
      <c r="I513" s="57">
        <f t="shared" ca="1" si="200"/>
        <v>0</v>
      </c>
      <c r="J513" s="59" t="str">
        <f t="shared" ca="1" si="206"/>
        <v>fall 2018 .continuativo carry over</v>
      </c>
      <c r="K513" s="54" t="str">
        <f t="shared" ca="1" si="200"/>
        <v>56</v>
      </c>
    </row>
    <row r="514" spans="1:11">
      <c r="B514" t="str">
        <f t="shared" si="207"/>
        <v>Feuille58</v>
      </c>
      <c r="D514">
        <f t="shared" si="205"/>
        <v>3</v>
      </c>
      <c r="E514" s="55" t="str">
        <f t="shared" ca="1" si="200"/>
        <v>OBRCF002 SIS01 086</v>
      </c>
      <c r="F514" s="54" t="str">
        <f t="shared" ca="1" si="200"/>
        <v>OBRCF002</v>
      </c>
      <c r="G514" s="54" t="str">
        <f t="shared" ca="1" si="200"/>
        <v>SIS01</v>
      </c>
      <c r="H514" s="54" t="str">
        <f t="shared" ca="1" si="200"/>
        <v>086</v>
      </c>
      <c r="I514" s="57">
        <f t="shared" ca="1" si="200"/>
        <v>0</v>
      </c>
      <c r="J514" s="59" t="str">
        <f t="shared" ca="1" si="206"/>
        <v>fall 2018 .continuativo carry over</v>
      </c>
      <c r="K514" s="54" t="str">
        <f t="shared" ca="1" si="200"/>
        <v>56</v>
      </c>
    </row>
    <row r="515" spans="1:11">
      <c r="B515" t="str">
        <f t="shared" si="207"/>
        <v>Feuille58</v>
      </c>
      <c r="D515">
        <f t="shared" si="205"/>
        <v>4</v>
      </c>
      <c r="E515" s="55" t="str">
        <f t="shared" ca="1" si="200"/>
        <v/>
      </c>
      <c r="F515" s="54" t="str">
        <f t="shared" ca="1" si="200"/>
        <v/>
      </c>
      <c r="G515" s="54" t="str">
        <f t="shared" ca="1" si="200"/>
        <v/>
      </c>
      <c r="H515" s="54" t="str">
        <f t="shared" ca="1" si="200"/>
        <v xml:space="preserve"> </v>
      </c>
      <c r="I515" s="57">
        <f t="shared" ca="1" si="200"/>
        <v>0</v>
      </c>
      <c r="J515" s="59" t="str">
        <f t="shared" ca="1" si="206"/>
        <v/>
      </c>
      <c r="K515" s="54" t="str">
        <f t="shared" ca="1" si="200"/>
        <v/>
      </c>
    </row>
    <row r="516" spans="1:11">
      <c r="B516" t="str">
        <f t="shared" si="207"/>
        <v>Feuille58</v>
      </c>
      <c r="D516">
        <f t="shared" si="205"/>
        <v>5</v>
      </c>
      <c r="E516" s="55" t="str">
        <f t="shared" ca="1" si="200"/>
        <v/>
      </c>
      <c r="F516" s="54" t="str">
        <f t="shared" ca="1" si="200"/>
        <v/>
      </c>
      <c r="G516" s="54" t="str">
        <f t="shared" ca="1" si="200"/>
        <v/>
      </c>
      <c r="H516" s="54" t="str">
        <f t="shared" ca="1" si="200"/>
        <v/>
      </c>
      <c r="I516" s="57">
        <f t="shared" ca="1" si="200"/>
        <v>0</v>
      </c>
      <c r="J516" s="59" t="str">
        <f t="shared" ca="1" si="206"/>
        <v/>
      </c>
      <c r="K516" s="54" t="str">
        <f t="shared" ca="1" si="200"/>
        <v/>
      </c>
    </row>
    <row r="517" spans="1:11">
      <c r="B517" t="str">
        <f t="shared" si="207"/>
        <v>Feuille58</v>
      </c>
      <c r="D517">
        <f t="shared" si="205"/>
        <v>6</v>
      </c>
      <c r="E517" s="55" t="str">
        <f t="shared" ca="1" si="200"/>
        <v/>
      </c>
      <c r="F517" s="54" t="str">
        <f t="shared" ca="1" si="200"/>
        <v/>
      </c>
      <c r="G517" s="54" t="str">
        <f t="shared" ca="1" si="200"/>
        <v/>
      </c>
      <c r="H517" s="54" t="str">
        <f t="shared" ca="1" si="200"/>
        <v/>
      </c>
      <c r="I517" s="57">
        <f t="shared" ca="1" si="200"/>
        <v>0</v>
      </c>
      <c r="J517" s="59" t="str">
        <f t="shared" ca="1" si="206"/>
        <v/>
      </c>
      <c r="K517" s="54" t="str">
        <f t="shared" ca="1" si="200"/>
        <v/>
      </c>
    </row>
    <row r="518" spans="1:11">
      <c r="B518" t="str">
        <f t="shared" si="207"/>
        <v>Feuille58</v>
      </c>
      <c r="D518">
        <f t="shared" si="205"/>
        <v>7</v>
      </c>
      <c r="E518" s="55" t="str">
        <f t="shared" ca="1" si="200"/>
        <v/>
      </c>
      <c r="F518" s="54" t="str">
        <f t="shared" ca="1" si="200"/>
        <v/>
      </c>
      <c r="G518" s="54" t="str">
        <f t="shared" ca="1" si="200"/>
        <v/>
      </c>
      <c r="H518" s="54" t="str">
        <f t="shared" ca="1" si="200"/>
        <v/>
      </c>
      <c r="I518" s="57">
        <f t="shared" ca="1" si="200"/>
        <v>0</v>
      </c>
      <c r="J518" s="59" t="str">
        <f t="shared" ca="1" si="206"/>
        <v/>
      </c>
      <c r="K518" s="54" t="str">
        <f t="shared" ca="1" si="200"/>
        <v/>
      </c>
    </row>
    <row r="519" spans="1:11">
      <c r="B519" t="str">
        <f t="shared" si="207"/>
        <v>Feuille58</v>
      </c>
      <c r="D519">
        <f t="shared" si="205"/>
        <v>8</v>
      </c>
      <c r="E519" s="55" t="str">
        <f t="shared" ca="1" si="200"/>
        <v/>
      </c>
      <c r="F519" s="54" t="str">
        <f t="shared" ca="1" si="200"/>
        <v/>
      </c>
      <c r="G519" s="54" t="str">
        <f t="shared" ca="1" si="200"/>
        <v/>
      </c>
      <c r="H519" s="54" t="str">
        <f t="shared" ca="1" si="200"/>
        <v/>
      </c>
      <c r="I519" s="57">
        <f t="shared" ca="1" si="200"/>
        <v>0</v>
      </c>
      <c r="J519" s="59" t="str">
        <f t="shared" ca="1" si="206"/>
        <v/>
      </c>
      <c r="K519" s="54" t="str">
        <f t="shared" ca="1" si="200"/>
        <v/>
      </c>
    </row>
    <row r="520" spans="1:11">
      <c r="B520" t="str">
        <f t="shared" si="207"/>
        <v>Feuille58</v>
      </c>
      <c r="D520">
        <f t="shared" si="205"/>
        <v>9</v>
      </c>
      <c r="E520" s="55" t="str">
        <f t="shared" ca="1" si="200"/>
        <v/>
      </c>
      <c r="F520" s="54" t="str">
        <f t="shared" ca="1" si="200"/>
        <v/>
      </c>
      <c r="G520" s="54" t="str">
        <f t="shared" ca="1" si="200"/>
        <v/>
      </c>
      <c r="H520" s="54" t="str">
        <f t="shared" ca="1" si="200"/>
        <v/>
      </c>
      <c r="I520" s="57">
        <f t="shared" ca="1" si="200"/>
        <v>0</v>
      </c>
      <c r="J520" s="59" t="str">
        <f t="shared" ca="1" si="206"/>
        <v/>
      </c>
      <c r="K520" s="54" t="str">
        <f t="shared" ca="1" si="200"/>
        <v/>
      </c>
    </row>
    <row r="521" spans="1:11">
      <c r="B521" t="str">
        <f t="shared" si="207"/>
        <v>Feuille58</v>
      </c>
      <c r="D521">
        <f t="shared" si="205"/>
        <v>10</v>
      </c>
      <c r="E521" s="55" t="str">
        <f t="shared" ca="1" si="200"/>
        <v/>
      </c>
      <c r="F521" s="54" t="str">
        <f t="shared" ca="1" si="200"/>
        <v/>
      </c>
      <c r="G521" s="54" t="str">
        <f t="shared" ca="1" si="200"/>
        <v/>
      </c>
      <c r="H521" s="54" t="str">
        <f t="shared" ca="1" si="200"/>
        <v/>
      </c>
      <c r="I521" s="57">
        <f t="shared" ca="1" si="200"/>
        <v>0</v>
      </c>
      <c r="J521" s="59" t="str">
        <f t="shared" ca="1" si="206"/>
        <v/>
      </c>
      <c r="K521" s="54" t="str">
        <f t="shared" ca="1" si="200"/>
        <v/>
      </c>
    </row>
    <row r="522" spans="1:11">
      <c r="B522" t="str">
        <f t="shared" si="207"/>
        <v>Feuille58</v>
      </c>
      <c r="D522">
        <f t="shared" si="205"/>
        <v>11</v>
      </c>
      <c r="E522" s="55" t="str">
        <f t="shared" ref="E522:K549" ca="1" si="208">INDEX(INDIRECT($B522&amp;"!" &amp;$B$1),$D522,1+COLUMN(E522)-COLUMN($E522))</f>
        <v/>
      </c>
      <c r="F522" s="54" t="str">
        <f t="shared" ca="1" si="208"/>
        <v/>
      </c>
      <c r="G522" s="54" t="str">
        <f t="shared" ca="1" si="208"/>
        <v/>
      </c>
      <c r="H522" s="54" t="str">
        <f t="shared" ca="1" si="208"/>
        <v/>
      </c>
      <c r="I522" s="57">
        <f t="shared" ca="1" si="208"/>
        <v>0</v>
      </c>
      <c r="J522" s="59" t="str">
        <f t="shared" ca="1" si="206"/>
        <v/>
      </c>
      <c r="K522" s="54" t="str">
        <f t="shared" ca="1" si="208"/>
        <v/>
      </c>
    </row>
    <row r="523" spans="1:11">
      <c r="B523" t="str">
        <f t="shared" si="207"/>
        <v>Feuille58</v>
      </c>
      <c r="D523">
        <f t="shared" si="205"/>
        <v>12</v>
      </c>
      <c r="E523" s="55" t="str">
        <f t="shared" ca="1" si="208"/>
        <v/>
      </c>
      <c r="F523" s="54" t="str">
        <f t="shared" ca="1" si="208"/>
        <v/>
      </c>
      <c r="G523" s="54" t="str">
        <f t="shared" ca="1" si="208"/>
        <v/>
      </c>
      <c r="H523" s="54" t="str">
        <f t="shared" ca="1" si="208"/>
        <v/>
      </c>
      <c r="I523" s="57">
        <f t="shared" ca="1" si="208"/>
        <v>0</v>
      </c>
      <c r="J523" s="59" t="str">
        <f t="shared" ca="1" si="206"/>
        <v/>
      </c>
      <c r="K523" s="54" t="str">
        <f t="shared" ca="1" si="208"/>
        <v/>
      </c>
    </row>
    <row r="524" spans="1:11">
      <c r="B524" s="58" t="s">
        <v>1140</v>
      </c>
    </row>
    <row r="525" spans="1:11">
      <c r="A525">
        <f t="shared" ref="A525" si="209">A512+1</f>
        <v>59</v>
      </c>
      <c r="B525" t="str">
        <f t="shared" si="204"/>
        <v>Feuille59</v>
      </c>
      <c r="D525">
        <f t="shared" ref="D525:D536" si="210">D524+1</f>
        <v>1</v>
      </c>
      <c r="E525" s="55" t="str">
        <f t="shared" ca="1" si="208"/>
        <v>OBRCF003 SIS01 143</v>
      </c>
      <c r="F525" s="54" t="str">
        <f t="shared" ca="1" si="208"/>
        <v>OBRCF003</v>
      </c>
      <c r="G525" s="54" t="str">
        <f t="shared" ca="1" si="208"/>
        <v>SIS01</v>
      </c>
      <c r="H525" s="54" t="str">
        <f t="shared" ca="1" si="208"/>
        <v>143</v>
      </c>
      <c r="I525" s="57">
        <f t="shared" ca="1" si="208"/>
        <v>0</v>
      </c>
      <c r="J525" s="59" t="str">
        <f t="shared" ref="J525:J536" ca="1" si="211">IF(E525="","",$B$2)</f>
        <v>fall 2018 .continuativo carry over</v>
      </c>
      <c r="K525" s="54" t="str">
        <f t="shared" ca="1" si="208"/>
        <v>57</v>
      </c>
    </row>
    <row r="526" spans="1:11">
      <c r="B526" t="str">
        <f t="shared" ref="B526:B536" si="212">B525</f>
        <v>Feuille59</v>
      </c>
      <c r="D526">
        <f t="shared" si="210"/>
        <v>2</v>
      </c>
      <c r="E526" s="55" t="str">
        <f t="shared" ca="1" si="208"/>
        <v>OBRCF003 SIS01 059</v>
      </c>
      <c r="F526" s="54" t="str">
        <f t="shared" ca="1" si="208"/>
        <v>OBRCF003</v>
      </c>
      <c r="G526" s="54" t="str">
        <f t="shared" ca="1" si="208"/>
        <v>SIS01</v>
      </c>
      <c r="H526" s="54" t="str">
        <f t="shared" ca="1" si="208"/>
        <v>059</v>
      </c>
      <c r="I526" s="57">
        <f t="shared" ca="1" si="208"/>
        <v>0</v>
      </c>
      <c r="J526" s="59" t="str">
        <f t="shared" ca="1" si="211"/>
        <v>fall 2018 .continuativo carry over</v>
      </c>
      <c r="K526" s="54" t="str">
        <f t="shared" ca="1" si="208"/>
        <v>57</v>
      </c>
    </row>
    <row r="527" spans="1:11">
      <c r="B527" t="str">
        <f t="shared" si="212"/>
        <v>Feuille59</v>
      </c>
      <c r="D527">
        <f t="shared" si="210"/>
        <v>3</v>
      </c>
      <c r="E527" s="55" t="str">
        <f t="shared" ca="1" si="208"/>
        <v>OBRCF003 SIS01 086</v>
      </c>
      <c r="F527" s="54" t="str">
        <f t="shared" ca="1" si="208"/>
        <v>OBRCF003</v>
      </c>
      <c r="G527" s="54" t="str">
        <f t="shared" ca="1" si="208"/>
        <v>SIS01</v>
      </c>
      <c r="H527" s="54" t="str">
        <f t="shared" ca="1" si="208"/>
        <v>086</v>
      </c>
      <c r="I527" s="57">
        <f t="shared" ca="1" si="208"/>
        <v>0</v>
      </c>
      <c r="J527" s="59" t="str">
        <f t="shared" ca="1" si="211"/>
        <v>fall 2018 .continuativo carry over</v>
      </c>
      <c r="K527" s="54" t="str">
        <f t="shared" ca="1" si="208"/>
        <v>57</v>
      </c>
    </row>
    <row r="528" spans="1:11">
      <c r="B528" t="str">
        <f t="shared" si="212"/>
        <v>Feuille59</v>
      </c>
      <c r="D528">
        <f t="shared" si="210"/>
        <v>4</v>
      </c>
      <c r="E528" s="55" t="str">
        <f t="shared" ca="1" si="208"/>
        <v>OBRCF003 SIS01 071</v>
      </c>
      <c r="F528" s="54" t="str">
        <f t="shared" ca="1" si="208"/>
        <v>OBRCF003</v>
      </c>
      <c r="G528" s="54" t="str">
        <f t="shared" ca="1" si="208"/>
        <v>SIS01</v>
      </c>
      <c r="H528" s="54" t="str">
        <f t="shared" ca="1" si="208"/>
        <v>071</v>
      </c>
      <c r="I528" s="57">
        <f t="shared" ca="1" si="208"/>
        <v>0</v>
      </c>
      <c r="J528" s="59" t="str">
        <f t="shared" ca="1" si="211"/>
        <v>fall 2018 .continuativo carry over</v>
      </c>
      <c r="K528" s="54" t="str">
        <f t="shared" ca="1" si="208"/>
        <v>57</v>
      </c>
    </row>
    <row r="529" spans="1:11">
      <c r="B529" t="str">
        <f t="shared" si="212"/>
        <v>Feuille59</v>
      </c>
      <c r="D529">
        <f t="shared" si="210"/>
        <v>5</v>
      </c>
      <c r="E529" s="55" t="str">
        <f t="shared" ca="1" si="208"/>
        <v>OBRCF003 SIS01 055</v>
      </c>
      <c r="F529" s="54" t="str">
        <f t="shared" ca="1" si="208"/>
        <v>OBRCF003</v>
      </c>
      <c r="G529" s="54" t="str">
        <f t="shared" ca="1" si="208"/>
        <v>SIS01</v>
      </c>
      <c r="H529" s="54" t="str">
        <f t="shared" ca="1" si="208"/>
        <v>055</v>
      </c>
      <c r="I529" s="57">
        <f t="shared" ca="1" si="208"/>
        <v>0</v>
      </c>
      <c r="J529" s="59" t="str">
        <f t="shared" ca="1" si="211"/>
        <v>fall 2018 .continuativo carry over</v>
      </c>
      <c r="K529" s="54" t="str">
        <f t="shared" ca="1" si="208"/>
        <v>57</v>
      </c>
    </row>
    <row r="530" spans="1:11">
      <c r="B530" t="str">
        <f t="shared" si="212"/>
        <v>Feuille59</v>
      </c>
      <c r="D530">
        <f t="shared" si="210"/>
        <v>6</v>
      </c>
      <c r="E530" s="55" t="str">
        <f t="shared" ca="1" si="208"/>
        <v/>
      </c>
      <c r="F530" s="54" t="str">
        <f t="shared" ca="1" si="208"/>
        <v/>
      </c>
      <c r="G530" s="54" t="str">
        <f t="shared" ca="1" si="208"/>
        <v/>
      </c>
      <c r="H530" s="54" t="str">
        <f t="shared" ca="1" si="208"/>
        <v/>
      </c>
      <c r="I530" s="57">
        <f t="shared" ca="1" si="208"/>
        <v>0</v>
      </c>
      <c r="J530" s="59" t="str">
        <f t="shared" ca="1" si="211"/>
        <v/>
      </c>
      <c r="K530" s="54" t="str">
        <f t="shared" ca="1" si="208"/>
        <v/>
      </c>
    </row>
    <row r="531" spans="1:11">
      <c r="B531" t="str">
        <f t="shared" si="212"/>
        <v>Feuille59</v>
      </c>
      <c r="D531">
        <f t="shared" si="210"/>
        <v>7</v>
      </c>
      <c r="E531" s="55" t="str">
        <f t="shared" ca="1" si="208"/>
        <v/>
      </c>
      <c r="F531" s="54" t="str">
        <f t="shared" ca="1" si="208"/>
        <v/>
      </c>
      <c r="G531" s="54" t="str">
        <f t="shared" ca="1" si="208"/>
        <v/>
      </c>
      <c r="H531" s="54" t="str">
        <f t="shared" ca="1" si="208"/>
        <v/>
      </c>
      <c r="I531" s="57">
        <f t="shared" ca="1" si="208"/>
        <v>0</v>
      </c>
      <c r="J531" s="59" t="str">
        <f t="shared" ca="1" si="211"/>
        <v/>
      </c>
      <c r="K531" s="54" t="str">
        <f t="shared" ca="1" si="208"/>
        <v/>
      </c>
    </row>
    <row r="532" spans="1:11">
      <c r="B532" t="str">
        <f t="shared" si="212"/>
        <v>Feuille59</v>
      </c>
      <c r="D532">
        <f t="shared" si="210"/>
        <v>8</v>
      </c>
      <c r="E532" s="55" t="str">
        <f t="shared" ca="1" si="208"/>
        <v/>
      </c>
      <c r="F532" s="54" t="str">
        <f t="shared" ca="1" si="208"/>
        <v/>
      </c>
      <c r="G532" s="54" t="str">
        <f t="shared" ca="1" si="208"/>
        <v/>
      </c>
      <c r="H532" s="54" t="str">
        <f t="shared" ca="1" si="208"/>
        <v/>
      </c>
      <c r="I532" s="57">
        <f t="shared" ca="1" si="208"/>
        <v>0</v>
      </c>
      <c r="J532" s="59" t="str">
        <f t="shared" ca="1" si="211"/>
        <v/>
      </c>
      <c r="K532" s="54" t="str">
        <f t="shared" ca="1" si="208"/>
        <v/>
      </c>
    </row>
    <row r="533" spans="1:11">
      <c r="B533" t="str">
        <f t="shared" si="212"/>
        <v>Feuille59</v>
      </c>
      <c r="D533">
        <f t="shared" si="210"/>
        <v>9</v>
      </c>
      <c r="E533" s="55" t="str">
        <f t="shared" ca="1" si="208"/>
        <v/>
      </c>
      <c r="F533" s="54" t="str">
        <f t="shared" ca="1" si="208"/>
        <v/>
      </c>
      <c r="G533" s="54" t="str">
        <f t="shared" ca="1" si="208"/>
        <v/>
      </c>
      <c r="H533" s="54" t="str">
        <f t="shared" ca="1" si="208"/>
        <v/>
      </c>
      <c r="I533" s="57">
        <f t="shared" ca="1" si="208"/>
        <v>0</v>
      </c>
      <c r="J533" s="59" t="str">
        <f t="shared" ca="1" si="211"/>
        <v/>
      </c>
      <c r="K533" s="54" t="str">
        <f t="shared" ca="1" si="208"/>
        <v/>
      </c>
    </row>
    <row r="534" spans="1:11">
      <c r="B534" t="str">
        <f t="shared" si="212"/>
        <v>Feuille59</v>
      </c>
      <c r="D534">
        <f t="shared" si="210"/>
        <v>10</v>
      </c>
      <c r="E534" s="55" t="str">
        <f t="shared" ca="1" si="208"/>
        <v/>
      </c>
      <c r="F534" s="54" t="str">
        <f t="shared" ca="1" si="208"/>
        <v/>
      </c>
      <c r="G534" s="54" t="str">
        <f t="shared" ca="1" si="208"/>
        <v/>
      </c>
      <c r="H534" s="54" t="str">
        <f t="shared" ca="1" si="208"/>
        <v/>
      </c>
      <c r="I534" s="57">
        <f t="shared" ca="1" si="208"/>
        <v>0</v>
      </c>
      <c r="J534" s="59" t="str">
        <f t="shared" ca="1" si="211"/>
        <v/>
      </c>
      <c r="K534" s="54" t="str">
        <f t="shared" ca="1" si="208"/>
        <v/>
      </c>
    </row>
    <row r="535" spans="1:11">
      <c r="B535" t="str">
        <f t="shared" si="212"/>
        <v>Feuille59</v>
      </c>
      <c r="D535">
        <f t="shared" si="210"/>
        <v>11</v>
      </c>
      <c r="E535" s="55" t="str">
        <f t="shared" ca="1" si="208"/>
        <v/>
      </c>
      <c r="F535" s="54" t="str">
        <f t="shared" ca="1" si="208"/>
        <v/>
      </c>
      <c r="G535" s="54" t="str">
        <f t="shared" ca="1" si="208"/>
        <v/>
      </c>
      <c r="H535" s="54" t="str">
        <f t="shared" ca="1" si="208"/>
        <v/>
      </c>
      <c r="I535" s="57">
        <f t="shared" ca="1" si="208"/>
        <v>0</v>
      </c>
      <c r="J535" s="59" t="str">
        <f t="shared" ca="1" si="211"/>
        <v/>
      </c>
      <c r="K535" s="54" t="str">
        <f t="shared" ca="1" si="208"/>
        <v/>
      </c>
    </row>
    <row r="536" spans="1:11">
      <c r="B536" t="str">
        <f t="shared" si="212"/>
        <v>Feuille59</v>
      </c>
      <c r="D536">
        <f t="shared" si="210"/>
        <v>12</v>
      </c>
      <c r="E536" s="55" t="str">
        <f t="shared" ca="1" si="208"/>
        <v/>
      </c>
      <c r="F536" s="54" t="str">
        <f t="shared" ca="1" si="208"/>
        <v/>
      </c>
      <c r="G536" s="54" t="str">
        <f t="shared" ca="1" si="208"/>
        <v/>
      </c>
      <c r="H536" s="54" t="str">
        <f t="shared" ca="1" si="208"/>
        <v/>
      </c>
      <c r="I536" s="57">
        <f t="shared" ca="1" si="208"/>
        <v>0</v>
      </c>
      <c r="J536" s="59" t="str">
        <f t="shared" ca="1" si="211"/>
        <v/>
      </c>
      <c r="K536" s="54" t="str">
        <f t="shared" ca="1" si="208"/>
        <v/>
      </c>
    </row>
    <row r="537" spans="1:11">
      <c r="B537" s="58" t="s">
        <v>1140</v>
      </c>
    </row>
    <row r="538" spans="1:11">
      <c r="A538" s="60">
        <v>62</v>
      </c>
      <c r="B538" t="str">
        <f t="shared" si="204"/>
        <v>Feuille62</v>
      </c>
      <c r="D538">
        <f t="shared" ref="D538:D549" si="213">D537+1</f>
        <v>1</v>
      </c>
      <c r="E538" s="55" t="str">
        <f t="shared" ca="1" si="208"/>
        <v>OHUGB002 EVS06 017</v>
      </c>
      <c r="F538" s="54" t="str">
        <f t="shared" ca="1" si="208"/>
        <v>OHUGB002</v>
      </c>
      <c r="G538" s="54" t="str">
        <f t="shared" ca="1" si="208"/>
        <v>EVS06</v>
      </c>
      <c r="H538" s="54" t="str">
        <f t="shared" ca="1" si="208"/>
        <v>017</v>
      </c>
      <c r="I538" s="57">
        <f t="shared" ca="1" si="208"/>
        <v>8056095069981</v>
      </c>
      <c r="J538" s="59" t="str">
        <f t="shared" ref="J538:J549" ca="1" si="214">IF(E538="","",$B$2)</f>
        <v>fall 2018 .continuativo carry over</v>
      </c>
      <c r="K538" s="54" t="str">
        <f t="shared" ca="1" si="208"/>
        <v>60</v>
      </c>
    </row>
    <row r="539" spans="1:11">
      <c r="B539" t="str">
        <f t="shared" ref="B539:B549" si="215">B538</f>
        <v>Feuille62</v>
      </c>
      <c r="D539">
        <f t="shared" si="213"/>
        <v>2</v>
      </c>
      <c r="E539" s="55" t="str">
        <f t="shared" ca="1" si="208"/>
        <v>OHUGB002 EVS06 371</v>
      </c>
      <c r="F539" s="54" t="str">
        <f t="shared" ca="1" si="208"/>
        <v>OHUGB002</v>
      </c>
      <c r="G539" s="54" t="str">
        <f t="shared" ca="1" si="208"/>
        <v>EVS06</v>
      </c>
      <c r="H539" s="54" t="str">
        <f t="shared" ca="1" si="208"/>
        <v>371</v>
      </c>
      <c r="I539" s="57">
        <f t="shared" ca="1" si="208"/>
        <v>8056099177118</v>
      </c>
      <c r="J539" s="59" t="str">
        <f t="shared" ca="1" si="214"/>
        <v>fall 2018 .continuativo carry over</v>
      </c>
      <c r="K539" s="54" t="str">
        <f t="shared" ca="1" si="208"/>
        <v>60</v>
      </c>
    </row>
    <row r="540" spans="1:11">
      <c r="B540" t="str">
        <f t="shared" si="215"/>
        <v>Feuille62</v>
      </c>
      <c r="D540">
        <f t="shared" si="213"/>
        <v>3</v>
      </c>
      <c r="E540" s="55" t="str">
        <f t="shared" ca="1" si="208"/>
        <v>OHUGB002 EVS06 055</v>
      </c>
      <c r="F540" s="54" t="str">
        <f t="shared" ca="1" si="208"/>
        <v>OHUGB002</v>
      </c>
      <c r="G540" s="54" t="str">
        <f t="shared" ca="1" si="208"/>
        <v>EVS06</v>
      </c>
      <c r="H540" s="54" t="str">
        <f t="shared" ca="1" si="208"/>
        <v>055</v>
      </c>
      <c r="I540" s="57">
        <f t="shared" ca="1" si="208"/>
        <v>8056095066508</v>
      </c>
      <c r="J540" s="59" t="str">
        <f t="shared" ca="1" si="214"/>
        <v>fall 2018 .continuativo carry over</v>
      </c>
      <c r="K540" s="54" t="str">
        <f t="shared" ca="1" si="208"/>
        <v>60</v>
      </c>
    </row>
    <row r="541" spans="1:11">
      <c r="B541" t="str">
        <f t="shared" si="215"/>
        <v>Feuille62</v>
      </c>
      <c r="D541">
        <f t="shared" si="213"/>
        <v>4</v>
      </c>
      <c r="E541" s="55" t="str">
        <f t="shared" ca="1" si="208"/>
        <v>OHUGI002 ECS70 071</v>
      </c>
      <c r="F541" s="54" t="str">
        <f t="shared" ca="1" si="208"/>
        <v>OHUGI002</v>
      </c>
      <c r="G541" s="54" t="str">
        <f t="shared" ca="1" si="208"/>
        <v>ECS70</v>
      </c>
      <c r="H541" s="54" t="str">
        <f t="shared" ca="1" si="208"/>
        <v>071</v>
      </c>
      <c r="I541" s="57">
        <f t="shared" ca="1" si="208"/>
        <v>8056300459262</v>
      </c>
      <c r="J541" s="59" t="str">
        <f t="shared" ca="1" si="214"/>
        <v>fall 2018 .continuativo carry over</v>
      </c>
      <c r="K541" s="54" t="str">
        <f t="shared" ca="1" si="208"/>
        <v>60</v>
      </c>
    </row>
    <row r="542" spans="1:11">
      <c r="B542" t="str">
        <f t="shared" si="215"/>
        <v>Feuille62</v>
      </c>
      <c r="D542">
        <f t="shared" si="213"/>
        <v>5</v>
      </c>
      <c r="E542" s="55" t="str">
        <f t="shared" ca="1" si="208"/>
        <v>OHUGI002 ECS70 055</v>
      </c>
      <c r="F542" s="54" t="str">
        <f t="shared" ca="1" si="208"/>
        <v>OHUGI002</v>
      </c>
      <c r="G542" s="54" t="str">
        <f t="shared" ca="1" si="208"/>
        <v>ECS70</v>
      </c>
      <c r="H542" s="54" t="str">
        <f t="shared" ca="1" si="208"/>
        <v>055</v>
      </c>
      <c r="I542" s="57">
        <f t="shared" ca="1" si="208"/>
        <v>8056300459255</v>
      </c>
      <c r="J542" s="59" t="str">
        <f t="shared" ca="1" si="214"/>
        <v>fall 2018 .continuativo carry over</v>
      </c>
      <c r="K542" s="54" t="str">
        <f t="shared" ca="1" si="208"/>
        <v>60</v>
      </c>
    </row>
    <row r="543" spans="1:11">
      <c r="B543" t="str">
        <f t="shared" si="215"/>
        <v>Feuille62</v>
      </c>
      <c r="D543">
        <f t="shared" si="213"/>
        <v>6</v>
      </c>
      <c r="E543" s="55" t="str">
        <f t="shared" ca="1" si="208"/>
        <v>OHUGI002 ECS70 006</v>
      </c>
      <c r="F543" s="54" t="str">
        <f t="shared" ca="1" si="208"/>
        <v>OHUGI002</v>
      </c>
      <c r="G543" s="54" t="str">
        <f t="shared" ca="1" si="208"/>
        <v>ECS70</v>
      </c>
      <c r="H543" s="54" t="str">
        <f t="shared" ca="1" si="208"/>
        <v>006</v>
      </c>
      <c r="I543" s="57">
        <f t="shared" ca="1" si="208"/>
        <v>8056300459279</v>
      </c>
      <c r="J543" s="59" t="str">
        <f t="shared" ca="1" si="214"/>
        <v>fall 2018 .continuativo carry over</v>
      </c>
      <c r="K543" s="54" t="str">
        <f t="shared" ca="1" si="208"/>
        <v>60</v>
      </c>
    </row>
    <row r="544" spans="1:11">
      <c r="B544" t="str">
        <f t="shared" si="215"/>
        <v>Feuille62</v>
      </c>
      <c r="D544">
        <f t="shared" si="213"/>
        <v>7</v>
      </c>
      <c r="E544" s="55" t="str">
        <f t="shared" ca="1" si="208"/>
        <v/>
      </c>
      <c r="F544" s="54" t="str">
        <f t="shared" ca="1" si="208"/>
        <v/>
      </c>
      <c r="G544" s="54" t="str">
        <f t="shared" ca="1" si="208"/>
        <v/>
      </c>
      <c r="H544" s="54" t="str">
        <f t="shared" ca="1" si="208"/>
        <v/>
      </c>
      <c r="I544" s="57">
        <f t="shared" ca="1" si="208"/>
        <v>0</v>
      </c>
      <c r="J544" s="59" t="str">
        <f t="shared" ca="1" si="214"/>
        <v/>
      </c>
      <c r="K544" s="54" t="str">
        <f t="shared" ca="1" si="208"/>
        <v/>
      </c>
    </row>
    <row r="545" spans="2:11">
      <c r="B545" t="str">
        <f t="shared" si="215"/>
        <v>Feuille62</v>
      </c>
      <c r="D545">
        <f t="shared" si="213"/>
        <v>8</v>
      </c>
      <c r="E545" s="55" t="str">
        <f t="shared" ca="1" si="208"/>
        <v/>
      </c>
      <c r="F545" s="54" t="str">
        <f t="shared" ca="1" si="208"/>
        <v/>
      </c>
      <c r="G545" s="54" t="str">
        <f t="shared" ca="1" si="208"/>
        <v/>
      </c>
      <c r="H545" s="54" t="str">
        <f t="shared" ca="1" si="208"/>
        <v/>
      </c>
      <c r="I545" s="57">
        <f t="shared" ca="1" si="208"/>
        <v>0</v>
      </c>
      <c r="J545" s="59" t="str">
        <f t="shared" ca="1" si="214"/>
        <v/>
      </c>
      <c r="K545" s="54" t="str">
        <f t="shared" ca="1" si="208"/>
        <v/>
      </c>
    </row>
    <row r="546" spans="2:11">
      <c r="B546" t="str">
        <f t="shared" si="215"/>
        <v>Feuille62</v>
      </c>
      <c r="D546">
        <f t="shared" si="213"/>
        <v>9</v>
      </c>
      <c r="E546" s="55" t="str">
        <f t="shared" ca="1" si="208"/>
        <v/>
      </c>
      <c r="F546" s="54" t="str">
        <f t="shared" ca="1" si="208"/>
        <v/>
      </c>
      <c r="G546" s="54" t="str">
        <f t="shared" ca="1" si="208"/>
        <v/>
      </c>
      <c r="H546" s="54" t="str">
        <f t="shared" ca="1" si="208"/>
        <v/>
      </c>
      <c r="I546" s="57">
        <f t="shared" ca="1" si="208"/>
        <v>0</v>
      </c>
      <c r="J546" s="59" t="str">
        <f t="shared" ca="1" si="214"/>
        <v/>
      </c>
      <c r="K546" s="54" t="str">
        <f t="shared" ca="1" si="208"/>
        <v/>
      </c>
    </row>
    <row r="547" spans="2:11">
      <c r="B547" t="str">
        <f t="shared" si="215"/>
        <v>Feuille62</v>
      </c>
      <c r="D547">
        <f t="shared" si="213"/>
        <v>10</v>
      </c>
      <c r="E547" s="55" t="str">
        <f t="shared" ca="1" si="208"/>
        <v/>
      </c>
      <c r="F547" s="54" t="str">
        <f t="shared" ca="1" si="208"/>
        <v/>
      </c>
      <c r="G547" s="54" t="str">
        <f t="shared" ca="1" si="208"/>
        <v/>
      </c>
      <c r="H547" s="54" t="str">
        <f t="shared" ca="1" si="208"/>
        <v/>
      </c>
      <c r="I547" s="57">
        <f t="shared" ca="1" si="208"/>
        <v>0</v>
      </c>
      <c r="J547" s="59" t="str">
        <f t="shared" ca="1" si="214"/>
        <v/>
      </c>
      <c r="K547" s="54" t="str">
        <f t="shared" ca="1" si="208"/>
        <v/>
      </c>
    </row>
    <row r="548" spans="2:11">
      <c r="B548" t="str">
        <f t="shared" si="215"/>
        <v>Feuille62</v>
      </c>
      <c r="D548">
        <f t="shared" si="213"/>
        <v>11</v>
      </c>
      <c r="E548" s="55" t="str">
        <f t="shared" ca="1" si="208"/>
        <v/>
      </c>
      <c r="F548" s="54" t="str">
        <f t="shared" ca="1" si="208"/>
        <v/>
      </c>
      <c r="G548" s="54" t="str">
        <f t="shared" ca="1" si="208"/>
        <v/>
      </c>
      <c r="H548" s="54" t="str">
        <f t="shared" ca="1" si="208"/>
        <v/>
      </c>
      <c r="I548" s="57">
        <f t="shared" ca="1" si="208"/>
        <v>0</v>
      </c>
      <c r="J548" s="59" t="str">
        <f t="shared" ca="1" si="214"/>
        <v/>
      </c>
      <c r="K548" s="54" t="str">
        <f t="shared" ca="1" si="208"/>
        <v/>
      </c>
    </row>
    <row r="549" spans="2:11">
      <c r="B549" t="str">
        <f t="shared" si="215"/>
        <v>Feuille62</v>
      </c>
      <c r="D549">
        <f t="shared" si="213"/>
        <v>12</v>
      </c>
      <c r="E549" s="55" t="str">
        <f t="shared" ca="1" si="208"/>
        <v/>
      </c>
      <c r="F549" s="54" t="str">
        <f t="shared" ca="1" si="208"/>
        <v/>
      </c>
      <c r="G549" s="54" t="str">
        <f t="shared" ca="1" si="208"/>
        <v/>
      </c>
      <c r="H549" s="54" t="str">
        <f t="shared" ca="1" si="208"/>
        <v/>
      </c>
      <c r="I549" s="57">
        <f t="shared" ca="1" si="208"/>
        <v>0</v>
      </c>
      <c r="J549" s="59" t="str">
        <f t="shared" ca="1" si="214"/>
        <v/>
      </c>
      <c r="K549" s="54" t="str">
        <f t="shared" ca="1" si="208"/>
        <v/>
      </c>
    </row>
    <row r="550" spans="2:11">
      <c r="B550" s="58" t="s">
        <v>1140</v>
      </c>
    </row>
  </sheetData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0" enableFormatConditionsCalculation="0"/>
  <dimension ref="A1:U79"/>
  <sheetViews>
    <sheetView topLeftCell="B1" zoomScale="90" zoomScaleNormal="90" zoomScalePageLayoutView="90" workbookViewId="0">
      <selection activeCell="R8" sqref="R8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169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79</v>
      </c>
      <c r="G3" s="24" t="str">
        <f>INDEX($A:$A,F3)</f>
        <v>12.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12</v>
      </c>
      <c r="H4" t="str">
        <f>MID(G3,1,F2)</f>
        <v>12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OBAGB018 EVS03 371</v>
      </c>
      <c r="O4" s="36" t="str">
        <f t="shared" ref="O4:O19" ca="1" si="2">IF($U4, INDEX(J$7:J$9,$M4+1), "")</f>
        <v>OBAGB018</v>
      </c>
      <c r="P4" s="36" t="str">
        <f t="shared" ref="P4:P19" ca="1" si="3">IF($U4, INDEX(K$7:K$9,$M4+1), "")</f>
        <v>EVS03</v>
      </c>
      <c r="Q4" s="36" t="str">
        <f ca="1">J14</f>
        <v>371</v>
      </c>
      <c r="R4" s="37">
        <v>8050846006461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12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OBAGB018 EVS03 078</v>
      </c>
      <c r="O5" s="36" t="str">
        <f t="shared" ca="1" si="2"/>
        <v>OBAGB018</v>
      </c>
      <c r="P5" s="36" t="str">
        <f t="shared" ca="1" si="3"/>
        <v>EVS03</v>
      </c>
      <c r="Q5" s="36" t="str">
        <f t="shared" ref="Q5:Q19" ca="1" si="8">J15</f>
        <v>078</v>
      </c>
      <c r="R5" s="37">
        <v>8050846016415</v>
      </c>
      <c r="S5" s="36" t="str">
        <f t="shared" ca="1" si="4"/>
        <v>fall 2018 .continuativo carry over</v>
      </c>
      <c r="T5" s="36" t="str">
        <f t="shared" ca="1" si="5"/>
        <v>12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OBAGB018 EVS03 017</v>
      </c>
      <c r="O6" s="36" t="str">
        <f t="shared" ca="1" si="2"/>
        <v>OBAGB018</v>
      </c>
      <c r="P6" s="36" t="str">
        <f t="shared" ca="1" si="3"/>
        <v>EVS03</v>
      </c>
      <c r="Q6" s="36" t="str">
        <f t="shared" ca="1" si="8"/>
        <v>017</v>
      </c>
      <c r="R6" s="37">
        <v>8050846006478</v>
      </c>
      <c r="S6" s="36" t="str">
        <f t="shared" ca="1" si="4"/>
        <v>fall 2018 .continuativo carry over</v>
      </c>
      <c r="T6" s="36" t="str">
        <f t="shared" ca="1" si="5"/>
        <v>12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25</v>
      </c>
      <c r="H7" s="40">
        <f ca="1">SUM(G$7:G7)</f>
        <v>25</v>
      </c>
      <c r="I7" s="40" t="str">
        <f t="shared" ref="I7:I9" ca="1" si="11">IF(ISERROR(H7),"",TRIM(INDEX(INDIRECT("A:A"),H7)))</f>
        <v>code OBAGB018 EVS03</v>
      </c>
      <c r="J7" s="51" t="str">
        <f ca="1">MID($I7,6,8)</f>
        <v>OBAGB018</v>
      </c>
      <c r="K7" s="51" t="str">
        <f ca="1">MID($I7,15,30)</f>
        <v>EVS03</v>
      </c>
      <c r="L7" s="31">
        <f t="shared" si="0"/>
        <v>4</v>
      </c>
      <c r="M7" s="31">
        <f t="shared" si="7"/>
        <v>0</v>
      </c>
      <c r="N7" s="36" t="str">
        <f t="shared" ca="1" si="1"/>
        <v>OBAGB018 EVS03 055</v>
      </c>
      <c r="O7" s="36" t="str">
        <f t="shared" ca="1" si="2"/>
        <v>OBAGB018</v>
      </c>
      <c r="P7" s="36" t="str">
        <f t="shared" ca="1" si="3"/>
        <v>EVS03</v>
      </c>
      <c r="Q7" s="36" t="str">
        <f t="shared" ca="1" si="8"/>
        <v>055</v>
      </c>
      <c r="R7" s="37">
        <v>8056098539450</v>
      </c>
      <c r="S7" s="36" t="str">
        <f t="shared" ca="1" si="4"/>
        <v>fall 2018 .continuativo carry over</v>
      </c>
      <c r="T7" s="36" t="str">
        <f t="shared" ca="1" si="5"/>
        <v>12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$A26:$A1000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4" t="s">
        <v>170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A11" s="4" t="s">
        <v>171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078 col. 017 col. 055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A12" s="4" t="s">
        <v>172</v>
      </c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A13" s="4" t="s">
        <v>173</v>
      </c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A14" s="4" t="s">
        <v>174</v>
      </c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10</v>
      </c>
      <c r="H14" s="42">
        <f ca="1">SUM(G$14:G14)</f>
        <v>10</v>
      </c>
      <c r="I14" s="42" t="str">
        <f t="shared" ref="I14:I23" ca="1" si="13">IF(ISERROR(H14),"",TRIM(INDEX(INDIRECT("A:A"),H14)))</f>
        <v>col. 371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4" t="s">
        <v>175</v>
      </c>
      <c r="E15" s="41" t="str">
        <f>E14</f>
        <v>col. *</v>
      </c>
      <c r="F15" s="31" t="str">
        <f t="shared" ca="1" si="12"/>
        <v>$A11:$A1000</v>
      </c>
      <c r="G15" s="42">
        <f ca="1">MATCH(E15,INDIRECT(F15),0)</f>
        <v>3</v>
      </c>
      <c r="H15" s="42">
        <f ca="1">SUM(G$14:G15)</f>
        <v>13</v>
      </c>
      <c r="I15" s="42" t="str">
        <f t="shared" ca="1" si="13"/>
        <v>col. 078</v>
      </c>
      <c r="J15" s="43" t="str">
        <f t="shared" ca="1" si="14"/>
        <v>078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4" t="s">
        <v>176</v>
      </c>
      <c r="E16" s="41" t="str">
        <f t="shared" ref="E16:E23" si="15">E15</f>
        <v>col. *</v>
      </c>
      <c r="F16" s="31" t="str">
        <f t="shared" ca="1" si="12"/>
        <v>$A14:$A1000</v>
      </c>
      <c r="G16" s="42">
        <f ca="1">MATCH(E16,INDIRECT(F16),0)</f>
        <v>3</v>
      </c>
      <c r="H16" s="42">
        <f ca="1">SUM(G$14:G16)</f>
        <v>16</v>
      </c>
      <c r="I16" s="42" t="str">
        <f t="shared" ca="1" si="13"/>
        <v>col. 017</v>
      </c>
      <c r="J16" s="43" t="str">
        <f t="shared" ca="1" si="14"/>
        <v>017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177</v>
      </c>
      <c r="E17" s="41" t="str">
        <f t="shared" si="15"/>
        <v>col. *</v>
      </c>
      <c r="F17" s="31" t="str">
        <f t="shared" ca="1" si="12"/>
        <v>$A17:$A1000</v>
      </c>
      <c r="G17" s="42">
        <f ca="1">MATCH(E17,INDIRECT(F17),0)</f>
        <v>57</v>
      </c>
      <c r="H17" s="42">
        <f ca="1">SUM(G$14:G17)</f>
        <v>73</v>
      </c>
      <c r="I17" s="42" t="str">
        <f t="shared" ca="1" si="13"/>
        <v>col. 055</v>
      </c>
      <c r="J17" s="43" t="str">
        <f t="shared" ca="1" si="14"/>
        <v>055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178</v>
      </c>
      <c r="E18" s="41" t="str">
        <f t="shared" si="15"/>
        <v>col. *</v>
      </c>
      <c r="F18" s="31" t="str">
        <f t="shared" ca="1" si="12"/>
        <v>$A74:$A1000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2" t="s">
        <v>179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3" t="s">
        <v>180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4" t="s">
        <v>181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3" t="s">
        <v>182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3" t="s">
        <v>183</v>
      </c>
    </row>
    <row r="31" spans="1:21">
      <c r="A31" s="4" t="s">
        <v>184</v>
      </c>
    </row>
    <row r="33" spans="1:1">
      <c r="A33" s="3" t="s">
        <v>185</v>
      </c>
    </row>
    <row r="34" spans="1:1">
      <c r="A34" s="4" t="s">
        <v>186</v>
      </c>
    </row>
    <row r="35" spans="1:1">
      <c r="A35" s="3" t="s">
        <v>187</v>
      </c>
    </row>
    <row r="36" spans="1:1">
      <c r="A36" s="3" t="s">
        <v>188</v>
      </c>
    </row>
    <row r="37" spans="1:1">
      <c r="A37" s="4" t="s">
        <v>189</v>
      </c>
    </row>
    <row r="73" spans="1:1">
      <c r="A73" s="4" t="s">
        <v>190</v>
      </c>
    </row>
    <row r="74" spans="1:1">
      <c r="A74" s="4" t="s">
        <v>191</v>
      </c>
    </row>
    <row r="75" spans="1:1">
      <c r="A75" s="4" t="s">
        <v>192</v>
      </c>
    </row>
    <row r="79" spans="1:1">
      <c r="A79" s="5" t="s">
        <v>193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1" enableFormatConditionsCalculation="0"/>
  <dimension ref="A1:U71"/>
  <sheetViews>
    <sheetView topLeftCell="B1" zoomScale="90" zoomScaleNormal="90" zoomScalePageLayoutView="90" workbookViewId="0">
      <selection activeCell="R6" sqref="R6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194</v>
      </c>
    </row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scocche bodies 13.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13</v>
      </c>
      <c r="H4" t="e">
        <f>MID(G3,1,F2)</f>
        <v>#N/A</v>
      </c>
      <c r="I4" t="str">
        <f>MID(I2,LEN(I2)-F2,F2)</f>
        <v>13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OBAGB028 EVS03 371</v>
      </c>
      <c r="O4" s="36" t="str">
        <f t="shared" ref="O4:O19" ca="1" si="2">IF($U4, INDEX(J$7:J$9,$M4+1), "")</f>
        <v>OBAGB028</v>
      </c>
      <c r="P4" s="36" t="str">
        <f t="shared" ref="P4:P19" ca="1" si="3">IF($U4, INDEX(K$7:K$9,$M4+1), "")</f>
        <v>EVS03</v>
      </c>
      <c r="Q4" s="36" t="str">
        <f ca="1">J14</f>
        <v>371</v>
      </c>
      <c r="R4" s="37">
        <v>8050846016699</v>
      </c>
      <c r="S4" s="36" t="e">
        <f t="shared" ref="S4:S19" ca="1" si="4">IF($U4, $G$5, "")</f>
        <v>#N/A</v>
      </c>
      <c r="T4" s="36" t="str">
        <f t="shared" ref="T4:T19" ca="1" si="5">IF($U4, $G$4, "")</f>
        <v>13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OBAGB028 EVS03 055</v>
      </c>
      <c r="O5" s="36" t="str">
        <f t="shared" ca="1" si="2"/>
        <v>OBAGB028</v>
      </c>
      <c r="P5" s="36" t="str">
        <f t="shared" ca="1" si="3"/>
        <v>EVS03</v>
      </c>
      <c r="Q5" s="36" t="str">
        <f t="shared" ref="Q5:Q19" ca="1" si="8">J15</f>
        <v>055</v>
      </c>
      <c r="R5" s="37">
        <v>8050846016651</v>
      </c>
      <c r="S5" s="36" t="e">
        <f t="shared" ca="1" si="4"/>
        <v>#N/A</v>
      </c>
      <c r="T5" s="36" t="str">
        <f t="shared" ca="1" si="5"/>
        <v>13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/>
      </c>
      <c r="O6" s="36" t="str">
        <f t="shared" ca="1" si="2"/>
        <v/>
      </c>
      <c r="P6" s="36" t="str">
        <f t="shared" ca="1" si="3"/>
        <v/>
      </c>
      <c r="Q6" s="36" t="str">
        <f t="shared" ca="1" si="8"/>
        <v xml:space="preserve">  </v>
      </c>
      <c r="R6" s="37"/>
      <c r="S6" s="36" t="str">
        <f t="shared" ca="1" si="4"/>
        <v/>
      </c>
      <c r="T6" s="36" t="str">
        <f t="shared" ca="1" si="5"/>
        <v/>
      </c>
      <c r="U6" s="38" t="b">
        <f t="shared" ca="1" si="6"/>
        <v>0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27</v>
      </c>
      <c r="H7" s="40">
        <f ca="1">SUM(G$7:G7)</f>
        <v>27</v>
      </c>
      <c r="I7" s="40" t="str">
        <f t="shared" ref="I7:I9" ca="1" si="11">IF(ISERROR(H7),"",TRIM(INDEX(INDIRECT("A:A"),H7)))</f>
        <v>code OBAGB028 EVS03</v>
      </c>
      <c r="J7" s="51" t="str">
        <f ca="1">MID($I7,6,8)</f>
        <v>OBAGB028</v>
      </c>
      <c r="K7" s="51" t="str">
        <f ca="1">MID($I7,15,30)</f>
        <v>EVS03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/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E8" s="39" t="s">
        <v>1127</v>
      </c>
      <c r="F8" s="31" t="str">
        <f t="shared" ca="1" si="9"/>
        <v>$A28:$A1000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055 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20</v>
      </c>
      <c r="H14" s="42">
        <f ca="1">SUM(G$14:G14)</f>
        <v>20</v>
      </c>
      <c r="I14" s="42" t="str">
        <f t="shared" ref="I14:I23" ca="1" si="13">IF(ISERROR(H14),"",TRIM(INDEX(INDIRECT("A:A"),H14)))</f>
        <v>col. 371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$A21:$A1000</v>
      </c>
      <c r="G15" s="42">
        <f ca="1">MATCH(E15,INDIRECT(F15),0)</f>
        <v>3</v>
      </c>
      <c r="H15" s="42">
        <f ca="1">SUM(G$14:G15)</f>
        <v>23</v>
      </c>
      <c r="I15" s="42" t="str">
        <f t="shared" ca="1" si="13"/>
        <v>col. 055</v>
      </c>
      <c r="J15" s="43" t="str">
        <f t="shared" ca="1" si="14"/>
        <v>055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$A24:$A1000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 xml:space="preserve">  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/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11" t="s">
        <v>195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11" t="s">
        <v>196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11" t="s">
        <v>197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11" t="s">
        <v>198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11" t="s">
        <v>199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11" t="s">
        <v>200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2" t="s">
        <v>201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3" t="s">
        <v>202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11" t="s">
        <v>203</v>
      </c>
    </row>
    <row r="31" spans="1:21">
      <c r="A31" s="3" t="s">
        <v>204</v>
      </c>
    </row>
    <row r="32" spans="1:21">
      <c r="A32" s="3" t="s">
        <v>205</v>
      </c>
    </row>
    <row r="33" spans="1:1">
      <c r="A33" s="11" t="s">
        <v>206</v>
      </c>
    </row>
    <row r="35" spans="1:1">
      <c r="A35" s="3" t="s">
        <v>207</v>
      </c>
    </row>
    <row r="36" spans="1:1">
      <c r="A36" s="11" t="s">
        <v>208</v>
      </c>
    </row>
    <row r="37" spans="1:1">
      <c r="A37" s="3" t="s">
        <v>209</v>
      </c>
    </row>
    <row r="38" spans="1:1">
      <c r="A38" s="3" t="s">
        <v>210</v>
      </c>
    </row>
    <row r="39" spans="1:1">
      <c r="A39" s="11" t="s">
        <v>211</v>
      </c>
    </row>
    <row r="71" spans="1:1">
      <c r="A71" s="6" t="s">
        <v>212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2" enableFormatConditionsCalculation="0"/>
  <dimension ref="A1:U131"/>
  <sheetViews>
    <sheetView zoomScale="90" zoomScaleNormal="90" zoomScalePageLayoutView="90" workbookViewId="0">
      <selection activeCell="R14" sqref="R14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213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131</v>
      </c>
      <c r="G3" s="24" t="str">
        <f>INDEX($A:$A,F3)</f>
        <v>16.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16</v>
      </c>
      <c r="H4" t="str">
        <f>MID(G3,1,F2)</f>
        <v>16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HLESX200 ECS00 008</v>
      </c>
      <c r="O4" s="36" t="str">
        <f t="shared" ref="O4:O19" ca="1" si="2">IF($U4, INDEX(J$7:J$9,$M4+1), "")</f>
        <v>HLESX200</v>
      </c>
      <c r="P4" s="36" t="str">
        <f t="shared" ref="P4:P19" ca="1" si="3">IF($U4, INDEX(K$7:K$9,$M4+1), "")</f>
        <v>ECS00</v>
      </c>
      <c r="Q4" s="36" t="str">
        <f ca="1">J14</f>
        <v>008</v>
      </c>
      <c r="R4" s="37"/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16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HLESX200 ECS00 028</v>
      </c>
      <c r="O5" s="36" t="str">
        <f t="shared" ca="1" si="2"/>
        <v>HLESX200</v>
      </c>
      <c r="P5" s="36" t="str">
        <f t="shared" ca="1" si="3"/>
        <v>ECS00</v>
      </c>
      <c r="Q5" s="36" t="str">
        <f t="shared" ref="Q5:Q19" ca="1" si="8">J15</f>
        <v>028</v>
      </c>
      <c r="R5" s="37">
        <v>8058983596654</v>
      </c>
      <c r="S5" s="36" t="str">
        <f t="shared" ca="1" si="4"/>
        <v>fall 2018 .continuativo carry over</v>
      </c>
      <c r="T5" s="36" t="str">
        <f t="shared" ca="1" si="5"/>
        <v>16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HLESX200 ECS00 009</v>
      </c>
      <c r="O6" s="36" t="str">
        <f t="shared" ca="1" si="2"/>
        <v>HLESX200</v>
      </c>
      <c r="P6" s="36" t="str">
        <f t="shared" ca="1" si="3"/>
        <v>ECS00</v>
      </c>
      <c r="Q6" s="36" t="str">
        <f t="shared" ca="1" si="8"/>
        <v>009</v>
      </c>
      <c r="R6" s="37">
        <v>8056099177712</v>
      </c>
      <c r="S6" s="36" t="str">
        <f t="shared" ca="1" si="4"/>
        <v>fall 2018 .continuativo carry over</v>
      </c>
      <c r="T6" s="36" t="str">
        <f t="shared" ca="1" si="5"/>
        <v>16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50</v>
      </c>
      <c r="H7" s="40">
        <f ca="1">SUM(G$7:G7)</f>
        <v>50</v>
      </c>
      <c r="I7" s="40" t="str">
        <f t="shared" ref="I7:I9" ca="1" si="11">IF(ISERROR(H7),"",TRIM(INDEX(INDIRECT("A:A"),H7)))</f>
        <v>code HLESX200 ECS00</v>
      </c>
      <c r="J7" s="51" t="str">
        <f ca="1">MID($I7,6,8)</f>
        <v>HLESX200</v>
      </c>
      <c r="K7" s="51" t="str">
        <f ca="1">MID($I7,15,30)</f>
        <v>ECS00</v>
      </c>
      <c r="L7" s="31">
        <f t="shared" si="0"/>
        <v>4</v>
      </c>
      <c r="M7" s="31">
        <f t="shared" si="7"/>
        <v>0</v>
      </c>
      <c r="N7" s="36" t="str">
        <f t="shared" ca="1" si="1"/>
        <v>HLESX200 ECS00 055</v>
      </c>
      <c r="O7" s="36" t="str">
        <f t="shared" ca="1" si="2"/>
        <v>HLESX200</v>
      </c>
      <c r="P7" s="36" t="str">
        <f t="shared" ca="1" si="3"/>
        <v>ECS00</v>
      </c>
      <c r="Q7" s="36" t="str">
        <f t="shared" ca="1" si="8"/>
        <v>055</v>
      </c>
      <c r="R7" s="37">
        <v>8058983596692</v>
      </c>
      <c r="S7" s="36" t="str">
        <f t="shared" ca="1" si="4"/>
        <v>fall 2018 .continuativo carry over</v>
      </c>
      <c r="T7" s="36" t="str">
        <f t="shared" ca="1" si="5"/>
        <v>16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$A51:$A1000</v>
      </c>
      <c r="G8" s="40">
        <f t="shared" ca="1" si="10"/>
        <v>36</v>
      </c>
      <c r="H8" s="40">
        <f ca="1">SUM(G$7:G8)</f>
        <v>86</v>
      </c>
      <c r="I8" s="40" t="str">
        <f t="shared" ca="1" si="11"/>
        <v>code HLESG000 ECS01</v>
      </c>
      <c r="J8" s="51" t="str">
        <f ca="1">MID($I8,6,8)</f>
        <v>HLESG000</v>
      </c>
      <c r="K8" s="51" t="str">
        <f ca="1">MID($I8,15,30)</f>
        <v>ECS01</v>
      </c>
      <c r="L8" s="31">
        <f t="shared" si="0"/>
        <v>5</v>
      </c>
      <c r="M8" s="31">
        <f t="shared" si="7"/>
        <v>0</v>
      </c>
      <c r="N8" s="36" t="str">
        <f t="shared" ca="1" si="1"/>
        <v>HLESX200 ECS00 039</v>
      </c>
      <c r="O8" s="36" t="str">
        <f t="shared" ca="1" si="2"/>
        <v>HLESX200</v>
      </c>
      <c r="P8" s="36" t="str">
        <f t="shared" ca="1" si="3"/>
        <v>ECS00</v>
      </c>
      <c r="Q8" s="36" t="str">
        <f t="shared" ca="1" si="8"/>
        <v>039</v>
      </c>
      <c r="R8" s="37">
        <v>8058983596661</v>
      </c>
      <c r="S8" s="36" t="str">
        <f t="shared" ca="1" si="4"/>
        <v>fall 2018 .continuativo carry over</v>
      </c>
      <c r="T8" s="36" t="str">
        <f t="shared" ca="1" si="5"/>
        <v>16</v>
      </c>
      <c r="U8" s="38" t="b">
        <f t="shared" ca="1" si="6"/>
        <v>1</v>
      </c>
    </row>
    <row r="9" spans="1:21">
      <c r="E9" s="39" t="s">
        <v>1127</v>
      </c>
      <c r="F9" s="31" t="str">
        <f t="shared" ca="1" si="9"/>
        <v>$A87:$A1000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>HLESX200 ECS00 084</v>
      </c>
      <c r="O9" s="36" t="str">
        <f t="shared" ca="1" si="2"/>
        <v>HLESX200</v>
      </c>
      <c r="P9" s="36" t="str">
        <f t="shared" ca="1" si="3"/>
        <v>ECS00</v>
      </c>
      <c r="Q9" s="36" t="str">
        <f t="shared" ca="1" si="8"/>
        <v>084</v>
      </c>
      <c r="R9" s="37">
        <v>8058983596678</v>
      </c>
      <c r="S9" s="36" t="str">
        <f t="shared" ca="1" si="4"/>
        <v>fall 2018 .continuativo carry over</v>
      </c>
      <c r="T9" s="36" t="str">
        <f t="shared" ca="1" si="5"/>
        <v>16</v>
      </c>
      <c r="U9" s="38" t="b">
        <f t="shared" ca="1" si="6"/>
        <v>1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v>1</v>
      </c>
      <c r="N10" s="36" t="str">
        <f t="shared" ca="1" si="1"/>
        <v>HLESG000 ECS01 008</v>
      </c>
      <c r="O10" s="36" t="str">
        <f t="shared" ca="1" si="2"/>
        <v>HLESG000</v>
      </c>
      <c r="P10" s="36" t="str">
        <f t="shared" ca="1" si="3"/>
        <v>ECS01</v>
      </c>
      <c r="Q10" s="36" t="str">
        <f t="shared" ca="1" si="8"/>
        <v>008</v>
      </c>
      <c r="R10" s="37">
        <v>8051770308782</v>
      </c>
      <c r="S10" s="36" t="str">
        <f t="shared" ca="1" si="4"/>
        <v>fall 2018 .continuativo carry over</v>
      </c>
      <c r="T10" s="36" t="str">
        <f t="shared" ca="1" si="5"/>
        <v>16</v>
      </c>
      <c r="U10" s="38" t="b">
        <f t="shared" ca="1" si="6"/>
        <v>1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028 col. 009 col. 055 col. 039 col. 084 col. 008 col. 086 col. 084 col. 055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>HLESG000 ECS01 086</v>
      </c>
      <c r="O11" s="36" t="str">
        <f t="shared" ca="1" si="2"/>
        <v>HLESG000</v>
      </c>
      <c r="P11" s="36" t="str">
        <f t="shared" ca="1" si="3"/>
        <v>ECS01</v>
      </c>
      <c r="Q11" s="36" t="str">
        <f t="shared" ca="1" si="8"/>
        <v>086</v>
      </c>
      <c r="R11" s="37">
        <v>8051770308775</v>
      </c>
      <c r="S11" s="36" t="str">
        <f t="shared" ca="1" si="4"/>
        <v>fall 2018 .continuativo carry over</v>
      </c>
      <c r="T11" s="36" t="str">
        <f t="shared" ca="1" si="5"/>
        <v>16</v>
      </c>
      <c r="U11" s="38" t="b">
        <f t="shared" ca="1" si="6"/>
        <v>1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>HLESG000 ECS01 084</v>
      </c>
      <c r="O12" s="36" t="str">
        <f t="shared" ca="1" si="2"/>
        <v>HLESG000</v>
      </c>
      <c r="P12" s="36" t="str">
        <f t="shared" ca="1" si="3"/>
        <v>ECS01</v>
      </c>
      <c r="Q12" s="36" t="str">
        <f t="shared" ca="1" si="8"/>
        <v>084</v>
      </c>
      <c r="R12" s="37">
        <v>8051770308751</v>
      </c>
      <c r="S12" s="36" t="str">
        <f t="shared" ca="1" si="4"/>
        <v>fall 2018 .continuativo carry over</v>
      </c>
      <c r="T12" s="36" t="str">
        <f t="shared" ca="1" si="5"/>
        <v>16</v>
      </c>
      <c r="U12" s="38" t="b">
        <f t="shared" ca="1" si="6"/>
        <v>1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>HLESG000 ECS01 055</v>
      </c>
      <c r="O13" s="36" t="str">
        <f t="shared" ca="1" si="2"/>
        <v>HLESG000</v>
      </c>
      <c r="P13" s="36" t="str">
        <f t="shared" ca="1" si="3"/>
        <v>ECS01</v>
      </c>
      <c r="Q13" s="36" t="str">
        <f t="shared" ca="1" si="8"/>
        <v>055</v>
      </c>
      <c r="R13" s="37">
        <v>8051770308744</v>
      </c>
      <c r="S13" s="36" t="str">
        <f t="shared" ca="1" si="4"/>
        <v>fall 2018 .continuativo carry over</v>
      </c>
      <c r="T13" s="36" t="str">
        <f t="shared" ca="1" si="5"/>
        <v>16</v>
      </c>
      <c r="U13" s="38" t="b">
        <f t="shared" ca="1" si="6"/>
        <v>1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16</v>
      </c>
      <c r="H14" s="42">
        <f ca="1">SUM(G$14:G14)</f>
        <v>16</v>
      </c>
      <c r="I14" s="42" t="str">
        <f t="shared" ref="I14:I23" ca="1" si="13">IF(ISERROR(H14),"",TRIM(INDEX(INDIRECT("A:A"),H14)))</f>
        <v>col. 008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$A17:$A1000</v>
      </c>
      <c r="G15" s="42">
        <f ca="1">MATCH(E15,INDIRECT(F15),0)</f>
        <v>13</v>
      </c>
      <c r="H15" s="42">
        <f ca="1">SUM(G$14:G15)</f>
        <v>29</v>
      </c>
      <c r="I15" s="42" t="str">
        <f t="shared" ca="1" si="13"/>
        <v>col. 028</v>
      </c>
      <c r="J15" s="43" t="str">
        <f t="shared" ca="1" si="14"/>
        <v>028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4" t="s">
        <v>214</v>
      </c>
      <c r="E16" s="41" t="str">
        <f t="shared" ref="E16:E23" si="15">E15</f>
        <v>col. *</v>
      </c>
      <c r="F16" s="31" t="str">
        <f t="shared" ca="1" si="12"/>
        <v>$A30:$A1000</v>
      </c>
      <c r="G16" s="42">
        <f ca="1">MATCH(E16,INDIRECT(F16),0)</f>
        <v>9</v>
      </c>
      <c r="H16" s="42">
        <f ca="1">SUM(G$14:G16)</f>
        <v>38</v>
      </c>
      <c r="I16" s="42" t="str">
        <f t="shared" ca="1" si="13"/>
        <v>col. 009</v>
      </c>
      <c r="J16" s="43" t="str">
        <f t="shared" ca="1" si="14"/>
        <v>009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215</v>
      </c>
      <c r="E17" s="41" t="str">
        <f t="shared" si="15"/>
        <v>col. *</v>
      </c>
      <c r="F17" s="31" t="str">
        <f t="shared" ca="1" si="12"/>
        <v>$A39:$A1000</v>
      </c>
      <c r="G17" s="42">
        <f ca="1">MATCH(E17,INDIRECT(F17),0)</f>
        <v>17</v>
      </c>
      <c r="H17" s="42">
        <f ca="1">SUM(G$14:G17)</f>
        <v>55</v>
      </c>
      <c r="I17" s="42" t="str">
        <f t="shared" ca="1" si="13"/>
        <v>col. 055</v>
      </c>
      <c r="J17" s="43" t="str">
        <f t="shared" ca="1" si="14"/>
        <v>055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216</v>
      </c>
      <c r="E18" s="41" t="str">
        <f t="shared" si="15"/>
        <v>col. *</v>
      </c>
      <c r="F18" s="31" t="str">
        <f t="shared" ca="1" si="12"/>
        <v>$A56:$A1000</v>
      </c>
      <c r="G18" s="42">
        <f ca="1">MATCH(E18,INDIRECT(F18),0)</f>
        <v>3</v>
      </c>
      <c r="H18" s="42">
        <f ca="1">SUM(G$14:G18)</f>
        <v>58</v>
      </c>
      <c r="I18" s="42" t="str">
        <f t="shared" ca="1" si="13"/>
        <v>col. 039</v>
      </c>
      <c r="J18" s="43" t="str">
        <f t="shared" ca="1" si="14"/>
        <v>039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str">
        <f t="shared" ca="1" si="12"/>
        <v>$A59:$A1000</v>
      </c>
      <c r="G19" s="42">
        <f t="shared" ref="G19:G23" ca="1" si="16">MATCH(E19,INDIRECT(F19),0)</f>
        <v>7</v>
      </c>
      <c r="H19" s="42">
        <f ca="1">SUM(G$14:G19)</f>
        <v>65</v>
      </c>
      <c r="I19" s="42" t="str">
        <f t="shared" ca="1" si="13"/>
        <v>col. 084</v>
      </c>
      <c r="J19" s="43" t="str">
        <f t="shared" ca="1" si="14"/>
        <v>084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str">
        <f t="shared" ca="1" si="12"/>
        <v>$A66:$A1000</v>
      </c>
      <c r="G20" s="42">
        <f t="shared" ca="1" si="16"/>
        <v>37</v>
      </c>
      <c r="H20" s="42">
        <f ca="1">SUM(G$14:G20)</f>
        <v>102</v>
      </c>
      <c r="I20" s="42" t="str">
        <f t="shared" ca="1" si="13"/>
        <v>col. 008 col. 086 col. 084</v>
      </c>
      <c r="J20" s="43" t="str">
        <f t="shared" ca="1" si="14"/>
        <v>008</v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str">
        <f t="shared" ca="1" si="12"/>
        <v>$A103:$A1000</v>
      </c>
      <c r="G21" s="42">
        <f t="shared" ca="1" si="16"/>
        <v>23</v>
      </c>
      <c r="H21" s="42">
        <f ca="1">SUM(G$14:G21)</f>
        <v>125</v>
      </c>
      <c r="I21" s="42" t="str">
        <f t="shared" ca="1" si="13"/>
        <v>col. 055</v>
      </c>
      <c r="J21" s="43" t="str">
        <f t="shared" ca="1" si="14"/>
        <v>086</v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str">
        <f t="shared" ca="1" si="12"/>
        <v>$A126:$A1000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>084</v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>055</v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4" t="s">
        <v>217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4" t="s">
        <v>218</v>
      </c>
    </row>
    <row r="31" spans="1:21">
      <c r="A31" s="4" t="s">
        <v>219</v>
      </c>
    </row>
    <row r="32" spans="1:21">
      <c r="G32" s="31" t="s">
        <v>1135</v>
      </c>
    </row>
    <row r="38" spans="1:1">
      <c r="A38" s="4" t="s">
        <v>220</v>
      </c>
    </row>
    <row r="39" spans="1:1">
      <c r="A39" s="4" t="s">
        <v>221</v>
      </c>
    </row>
    <row r="40" spans="1:1">
      <c r="A40" s="4" t="s">
        <v>222</v>
      </c>
    </row>
    <row r="50" spans="1:1">
      <c r="A50" s="2" t="s">
        <v>223</v>
      </c>
    </row>
    <row r="51" spans="1:1">
      <c r="A51" s="3" t="s">
        <v>224</v>
      </c>
    </row>
    <row r="52" spans="1:1">
      <c r="A52" s="4" t="s">
        <v>225</v>
      </c>
    </row>
    <row r="53" spans="1:1">
      <c r="A53" s="3" t="s">
        <v>226</v>
      </c>
    </row>
    <row r="54" spans="1:1">
      <c r="A54" s="3" t="s">
        <v>227</v>
      </c>
    </row>
    <row r="55" spans="1:1">
      <c r="A55" s="4" t="s">
        <v>228</v>
      </c>
    </row>
    <row r="56" spans="1:1">
      <c r="A56" s="4" t="s">
        <v>229</v>
      </c>
    </row>
    <row r="57" spans="1:1">
      <c r="A57" s="4" t="s">
        <v>230</v>
      </c>
    </row>
    <row r="58" spans="1:1">
      <c r="A58" s="4" t="s">
        <v>231</v>
      </c>
    </row>
    <row r="59" spans="1:1">
      <c r="A59" s="4" t="s">
        <v>232</v>
      </c>
    </row>
    <row r="60" spans="1:1">
      <c r="A60" s="4" t="s">
        <v>233</v>
      </c>
    </row>
    <row r="61" spans="1:1">
      <c r="A61" s="3" t="s">
        <v>234</v>
      </c>
    </row>
    <row r="62" spans="1:1">
      <c r="A62" s="4" t="s">
        <v>235</v>
      </c>
    </row>
    <row r="63" spans="1:1">
      <c r="A63" s="3" t="s">
        <v>236</v>
      </c>
    </row>
    <row r="64" spans="1:1">
      <c r="A64" s="3" t="s">
        <v>237</v>
      </c>
    </row>
    <row r="65" spans="1:1">
      <c r="A65" s="4" t="s">
        <v>238</v>
      </c>
    </row>
    <row r="66" spans="1:1">
      <c r="A66" s="4" t="s">
        <v>239</v>
      </c>
    </row>
    <row r="67" spans="1:1">
      <c r="A67" s="4" t="s">
        <v>240</v>
      </c>
    </row>
    <row r="74" spans="1:1" ht="21">
      <c r="A74" s="1" t="s">
        <v>241</v>
      </c>
    </row>
    <row r="86" spans="1:1">
      <c r="A86" s="2" t="s">
        <v>242</v>
      </c>
    </row>
    <row r="88" spans="1:1">
      <c r="A88" s="3" t="s">
        <v>243</v>
      </c>
    </row>
    <row r="89" spans="1:1">
      <c r="A89" s="4" t="s">
        <v>244</v>
      </c>
    </row>
    <row r="90" spans="1:1">
      <c r="A90" s="3" t="s">
        <v>245</v>
      </c>
    </row>
    <row r="91" spans="1:1">
      <c r="A91" s="3" t="s">
        <v>246</v>
      </c>
    </row>
    <row r="102" spans="1:1">
      <c r="A102" s="4" t="s">
        <v>247</v>
      </c>
    </row>
    <row r="103" spans="1:1">
      <c r="A103" s="4" t="s">
        <v>248</v>
      </c>
    </row>
    <row r="104" spans="1:1">
      <c r="A104" s="4" t="s">
        <v>249</v>
      </c>
    </row>
    <row r="120" spans="1:1">
      <c r="A120" s="3" t="s">
        <v>250</v>
      </c>
    </row>
    <row r="121" spans="1:1">
      <c r="A121" s="4" t="s">
        <v>251</v>
      </c>
    </row>
    <row r="122" spans="1:1">
      <c r="A122" s="3" t="s">
        <v>252</v>
      </c>
    </row>
    <row r="123" spans="1:1">
      <c r="A123" s="3" t="s">
        <v>253</v>
      </c>
    </row>
    <row r="125" spans="1:1">
      <c r="A125" s="4" t="s">
        <v>254</v>
      </c>
    </row>
    <row r="126" spans="1:1">
      <c r="A126" s="4" t="s">
        <v>255</v>
      </c>
    </row>
    <row r="127" spans="1:1">
      <c r="A127" s="4" t="s">
        <v>256</v>
      </c>
    </row>
    <row r="131" spans="1:1">
      <c r="A131" s="5" t="s">
        <v>257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3" enableFormatConditionsCalculation="0"/>
  <dimension ref="A1:U120"/>
  <sheetViews>
    <sheetView topLeftCell="B1" zoomScale="90" zoomScaleNormal="90" zoomScalePageLayoutView="90" workbookViewId="0">
      <selection activeCell="R11" sqref="R11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manici e tracolle handles and shoulder straps 17.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 ht="21">
      <c r="A3" s="1" t="s">
        <v>258</v>
      </c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17</v>
      </c>
      <c r="H4" t="e">
        <f>MID(G3,1,F2)</f>
        <v>#N/A</v>
      </c>
      <c r="I4" t="str">
        <f>MID(I2,LEN(I2)-F2,F2)</f>
        <v>17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HLESG000 PES00 054</v>
      </c>
      <c r="O4" s="36" t="str">
        <f t="shared" ref="O4:O19" ca="1" si="2">IF($U4, INDEX(J$7:J$9,$M4+1), "")</f>
        <v>HLESG000</v>
      </c>
      <c r="P4" s="36" t="str">
        <f t="shared" ref="P4:P19" ca="1" si="3">IF($U4, INDEX(K$7:K$9,$M4+1), "")</f>
        <v>PES00</v>
      </c>
      <c r="Q4" s="36" t="str">
        <f ca="1">J14</f>
        <v>054</v>
      </c>
      <c r="R4" s="37">
        <v>8051770308706</v>
      </c>
      <c r="S4" s="36" t="e">
        <f t="shared" ref="S4:S19" ca="1" si="4">IF($U4, $G$5, "")</f>
        <v>#N/A</v>
      </c>
      <c r="T4" s="36" t="str">
        <f t="shared" ref="T4:T19" ca="1" si="5">IF($U4, $G$4, "")</f>
        <v>17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HLESG000 PES00 084</v>
      </c>
      <c r="O5" s="36" t="str">
        <f t="shared" ca="1" si="2"/>
        <v>HLESG000</v>
      </c>
      <c r="P5" s="36" t="str">
        <f t="shared" ca="1" si="3"/>
        <v>PES00</v>
      </c>
      <c r="Q5" s="36" t="str">
        <f t="shared" ref="Q5:Q19" ca="1" si="8">J15</f>
        <v>084</v>
      </c>
      <c r="R5" s="37">
        <v>8051770308690</v>
      </c>
      <c r="S5" s="36" t="e">
        <f t="shared" ca="1" si="4"/>
        <v>#N/A</v>
      </c>
      <c r="T5" s="36" t="str">
        <f t="shared" ca="1" si="5"/>
        <v>17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HLESG000 PES00 055</v>
      </c>
      <c r="O6" s="36" t="str">
        <f t="shared" ca="1" si="2"/>
        <v>HLESG000</v>
      </c>
      <c r="P6" s="36" t="str">
        <f t="shared" ca="1" si="3"/>
        <v>PES00</v>
      </c>
      <c r="Q6" s="36" t="str">
        <f t="shared" ca="1" si="8"/>
        <v>055</v>
      </c>
      <c r="R6" s="37">
        <v>8051770308683</v>
      </c>
      <c r="S6" s="36" t="e">
        <f t="shared" ca="1" si="4"/>
        <v>#N/A</v>
      </c>
      <c r="T6" s="36" t="str">
        <f t="shared" ca="1" si="5"/>
        <v>17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41</v>
      </c>
      <c r="H7" s="40">
        <f ca="1">SUM(G$7:G7)</f>
        <v>41</v>
      </c>
      <c r="I7" s="40" t="str">
        <f t="shared" ref="I7:I9" ca="1" si="11">IF(ISERROR(H7),"",TRIM(INDEX(INDIRECT("A:A"),H7)))</f>
        <v>code HLESG000 PES00</v>
      </c>
      <c r="J7" s="51" t="str">
        <f ca="1">MID($I7,6,8)</f>
        <v>HLESG000</v>
      </c>
      <c r="K7" s="51" t="str">
        <f ca="1">MID($I7,15,30)</f>
        <v>PES00</v>
      </c>
      <c r="L7" s="31">
        <f t="shared" si="0"/>
        <v>4</v>
      </c>
      <c r="M7" s="31">
        <v>1</v>
      </c>
      <c r="N7" s="36" t="str">
        <f t="shared" ca="1" si="1"/>
        <v>HLESG000 ROS00 054</v>
      </c>
      <c r="O7" s="36" t="str">
        <f t="shared" ca="1" si="2"/>
        <v>HLESG000</v>
      </c>
      <c r="P7" s="36" t="str">
        <f t="shared" ca="1" si="3"/>
        <v>ROS00</v>
      </c>
      <c r="Q7" s="36" t="str">
        <f t="shared" ca="1" si="8"/>
        <v>054</v>
      </c>
      <c r="R7" s="37">
        <v>8050450213668</v>
      </c>
      <c r="S7" s="36" t="e">
        <f t="shared" ca="1" si="4"/>
        <v>#N/A</v>
      </c>
      <c r="T7" s="36" t="str">
        <f t="shared" ca="1" si="5"/>
        <v>17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$A42:$A1000</v>
      </c>
      <c r="G8" s="40">
        <f t="shared" ca="1" si="10"/>
        <v>46</v>
      </c>
      <c r="H8" s="40">
        <f ca="1">SUM(G$7:G8)</f>
        <v>87</v>
      </c>
      <c r="I8" s="40" t="str">
        <f t="shared" ca="1" si="11"/>
        <v>code HLESG000 ROS00</v>
      </c>
      <c r="J8" s="51" t="str">
        <f ca="1">MID($I8,6,8)</f>
        <v>HLESG000</v>
      </c>
      <c r="K8" s="51" t="str">
        <f ca="1">MID($I8,15,30)</f>
        <v>ROS00</v>
      </c>
      <c r="L8" s="31">
        <f t="shared" si="0"/>
        <v>5</v>
      </c>
      <c r="M8" s="31">
        <f t="shared" si="7"/>
        <v>1</v>
      </c>
      <c r="N8" s="36" t="str">
        <f t="shared" ca="1" si="1"/>
        <v>HLESG000 ROS00 009</v>
      </c>
      <c r="O8" s="36" t="str">
        <f t="shared" ca="1" si="2"/>
        <v>HLESG000</v>
      </c>
      <c r="P8" s="36" t="str">
        <f t="shared" ca="1" si="3"/>
        <v>ROS00</v>
      </c>
      <c r="Q8" s="36" t="str">
        <f t="shared" ca="1" si="8"/>
        <v>009</v>
      </c>
      <c r="R8" s="37">
        <v>8050450212050</v>
      </c>
      <c r="S8" s="36" t="e">
        <f t="shared" ca="1" si="4"/>
        <v>#N/A</v>
      </c>
      <c r="T8" s="36" t="str">
        <f t="shared" ca="1" si="5"/>
        <v>17</v>
      </c>
      <c r="U8" s="38" t="b">
        <f t="shared" ca="1" si="6"/>
        <v>1</v>
      </c>
    </row>
    <row r="9" spans="1:21">
      <c r="E9" s="39" t="s">
        <v>1127</v>
      </c>
      <c r="F9" s="31" t="str">
        <f t="shared" ca="1" si="9"/>
        <v>$A88:$A1000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>HLESG000 ROS00 008</v>
      </c>
      <c r="O9" s="36" t="str">
        <f t="shared" ca="1" si="2"/>
        <v>HLESG000</v>
      </c>
      <c r="P9" s="36" t="str">
        <f t="shared" ca="1" si="3"/>
        <v>ROS00</v>
      </c>
      <c r="Q9" s="36" t="str">
        <f t="shared" ca="1" si="8"/>
        <v>008</v>
      </c>
      <c r="R9" s="37">
        <v>8050450212043</v>
      </c>
      <c r="S9" s="36" t="e">
        <f t="shared" ca="1" si="4"/>
        <v>#N/A</v>
      </c>
      <c r="T9" s="36" t="str">
        <f t="shared" ca="1" si="5"/>
        <v>17</v>
      </c>
      <c r="U9" s="38" t="b">
        <f t="shared" ca="1" si="6"/>
        <v>1</v>
      </c>
    </row>
    <row r="10" spans="1:21">
      <c r="A10" s="4" t="s">
        <v>259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>HLESG000 ROS00 055</v>
      </c>
      <c r="O10" s="36" t="str">
        <f t="shared" ca="1" si="2"/>
        <v>HLESG000</v>
      </c>
      <c r="P10" s="36" t="str">
        <f t="shared" ca="1" si="3"/>
        <v>ROS00</v>
      </c>
      <c r="Q10" s="36" t="str">
        <f t="shared" ca="1" si="8"/>
        <v>055</v>
      </c>
      <c r="R10" s="37">
        <v>8051770309055</v>
      </c>
      <c r="S10" s="36" t="e">
        <f t="shared" ca="1" si="4"/>
        <v>#N/A</v>
      </c>
      <c r="T10" s="36" t="str">
        <f t="shared" ca="1" si="5"/>
        <v>17</v>
      </c>
      <c r="U10" s="38" t="b">
        <f t="shared" ca="1" si="6"/>
        <v>1</v>
      </c>
    </row>
    <row r="11" spans="1:21">
      <c r="A11" s="4" t="s">
        <v>260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054 col. 084 col. 055 col. 054 col. 009 col. 008 col. 055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A12" s="4" t="s">
        <v>261</v>
      </c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10</v>
      </c>
      <c r="H14" s="42">
        <f ca="1">SUM(G$14:G14)</f>
        <v>10</v>
      </c>
      <c r="I14" s="42" t="str">
        <f t="shared" ref="I14:I23" ca="1" si="13">IF(ISERROR(H14),"",TRIM(INDEX(INDIRECT("A:A"),H14)))</f>
        <v>col. 054</v>
      </c>
      <c r="J14" s="43" t="str">
        <f t="shared" ref="J14:J29" ca="1" si="14">MID($G$11,6+9*(ROW(J14)-ROW(J$14)),3)</f>
        <v>054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$A11:$A1000</v>
      </c>
      <c r="G15" s="42">
        <f ca="1">MATCH(E15,INDIRECT(F15),0)</f>
        <v>8</v>
      </c>
      <c r="H15" s="42">
        <f ca="1">SUM(G$14:G15)</f>
        <v>18</v>
      </c>
      <c r="I15" s="42" t="str">
        <f t="shared" ca="1" si="13"/>
        <v>col. 084</v>
      </c>
      <c r="J15" s="43" t="str">
        <f t="shared" ca="1" si="14"/>
        <v>084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$A19:$A1000</v>
      </c>
      <c r="G16" s="42">
        <f ca="1">MATCH(E16,INDIRECT(F16),0)</f>
        <v>8</v>
      </c>
      <c r="H16" s="42">
        <f ca="1">SUM(G$14:G16)</f>
        <v>26</v>
      </c>
      <c r="I16" s="42" t="str">
        <f t="shared" ca="1" si="13"/>
        <v>col. 055</v>
      </c>
      <c r="J16" s="43" t="str">
        <f t="shared" ca="1" si="14"/>
        <v>055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$A27:$A1000</v>
      </c>
      <c r="G17" s="42">
        <f ca="1">MATCH(E17,INDIRECT(F17),0)</f>
        <v>43</v>
      </c>
      <c r="H17" s="42">
        <f ca="1">SUM(G$14:G17)</f>
        <v>69</v>
      </c>
      <c r="I17" s="42" t="str">
        <f t="shared" ca="1" si="13"/>
        <v>col. 054</v>
      </c>
      <c r="J17" s="43" t="str">
        <f t="shared" ca="1" si="14"/>
        <v>054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262</v>
      </c>
      <c r="E18" s="41" t="str">
        <f t="shared" si="15"/>
        <v>col. *</v>
      </c>
      <c r="F18" s="31" t="str">
        <f t="shared" ca="1" si="12"/>
        <v>$A70:$A1000</v>
      </c>
      <c r="G18" s="42">
        <f ca="1">MATCH(E18,INDIRECT(F18),0)</f>
        <v>3</v>
      </c>
      <c r="H18" s="42">
        <f ca="1">SUM(G$14:G18)</f>
        <v>72</v>
      </c>
      <c r="I18" s="42" t="str">
        <f t="shared" ca="1" si="13"/>
        <v>col. 009</v>
      </c>
      <c r="J18" s="43" t="str">
        <f t="shared" ca="1" si="14"/>
        <v>009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263</v>
      </c>
      <c r="E19" s="41" t="str">
        <f t="shared" si="15"/>
        <v>col. *</v>
      </c>
      <c r="F19" s="31" t="str">
        <f t="shared" ca="1" si="12"/>
        <v>$A73:$A1000</v>
      </c>
      <c r="G19" s="42">
        <f t="shared" ref="G19:G23" ca="1" si="16">MATCH(E19,INDIRECT(F19),0)</f>
        <v>29</v>
      </c>
      <c r="H19" s="42">
        <f ca="1">SUM(G$14:G19)</f>
        <v>101</v>
      </c>
      <c r="I19" s="42" t="str">
        <f t="shared" ca="1" si="13"/>
        <v>col. 008</v>
      </c>
      <c r="J19" s="43" t="str">
        <f t="shared" ca="1" si="14"/>
        <v>008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264</v>
      </c>
      <c r="E20" s="41" t="str">
        <f t="shared" si="15"/>
        <v>col. *</v>
      </c>
      <c r="F20" s="31" t="str">
        <f t="shared" ca="1" si="12"/>
        <v>$A102:$A1000</v>
      </c>
      <c r="G20" s="42">
        <f t="shared" ca="1" si="16"/>
        <v>3</v>
      </c>
      <c r="H20" s="42">
        <f ca="1">SUM(G$14:G20)</f>
        <v>104</v>
      </c>
      <c r="I20" s="42" t="str">
        <f t="shared" ca="1" si="13"/>
        <v>col. 055</v>
      </c>
      <c r="J20" s="43" t="str">
        <f t="shared" ca="1" si="14"/>
        <v>055</v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str">
        <f t="shared" ca="1" si="12"/>
        <v>$A105:$A1000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265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12" t="s">
        <v>266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12" t="s">
        <v>267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41" spans="1:1">
      <c r="A41" s="2" t="s">
        <v>268</v>
      </c>
    </row>
    <row r="43" spans="1:1">
      <c r="A43" s="3" t="s">
        <v>269</v>
      </c>
    </row>
    <row r="44" spans="1:1">
      <c r="A44" s="3" t="s">
        <v>270</v>
      </c>
    </row>
    <row r="45" spans="1:1">
      <c r="A45" s="3" t="s">
        <v>271</v>
      </c>
    </row>
    <row r="47" spans="1:1">
      <c r="A47" s="3" t="s">
        <v>272</v>
      </c>
    </row>
    <row r="48" spans="1:1">
      <c r="A48" s="3" t="s">
        <v>273</v>
      </c>
    </row>
    <row r="49" spans="1:1">
      <c r="A49" s="3" t="s">
        <v>274</v>
      </c>
    </row>
    <row r="57" spans="1:1" ht="21">
      <c r="A57" s="1" t="s">
        <v>275</v>
      </c>
    </row>
    <row r="69" spans="1:1">
      <c r="A69" s="4" t="s">
        <v>276</v>
      </c>
    </row>
    <row r="70" spans="1:1">
      <c r="A70" s="4" t="s">
        <v>277</v>
      </c>
    </row>
    <row r="71" spans="1:1">
      <c r="A71" s="4" t="s">
        <v>278</v>
      </c>
    </row>
    <row r="72" spans="1:1">
      <c r="A72" s="4" t="s">
        <v>279</v>
      </c>
    </row>
    <row r="73" spans="1:1">
      <c r="A73" s="4" t="s">
        <v>280</v>
      </c>
    </row>
    <row r="74" spans="1:1">
      <c r="A74" s="4" t="s">
        <v>281</v>
      </c>
    </row>
    <row r="87" spans="1:1">
      <c r="A87" s="2" t="s">
        <v>282</v>
      </c>
    </row>
    <row r="89" spans="1:1">
      <c r="A89" s="3" t="s">
        <v>283</v>
      </c>
    </row>
    <row r="90" spans="1:1">
      <c r="A90" s="3" t="s">
        <v>284</v>
      </c>
    </row>
    <row r="91" spans="1:1">
      <c r="A91" s="3" t="s">
        <v>285</v>
      </c>
    </row>
    <row r="93" spans="1:1">
      <c r="A93" s="3" t="s">
        <v>286</v>
      </c>
    </row>
    <row r="94" spans="1:1">
      <c r="A94" s="3" t="s">
        <v>287</v>
      </c>
    </row>
    <row r="95" spans="1:1">
      <c r="A95" s="3" t="s">
        <v>288</v>
      </c>
    </row>
    <row r="101" spans="1:1">
      <c r="A101" s="4" t="s">
        <v>289</v>
      </c>
    </row>
    <row r="102" spans="1:1">
      <c r="A102" s="4" t="s">
        <v>290</v>
      </c>
    </row>
    <row r="103" spans="1:1">
      <c r="A103" s="4" t="s">
        <v>291</v>
      </c>
    </row>
    <row r="104" spans="1:1">
      <c r="A104" s="4" t="s">
        <v>292</v>
      </c>
    </row>
    <row r="105" spans="1:1">
      <c r="A105" s="4" t="s">
        <v>293</v>
      </c>
    </row>
    <row r="106" spans="1:1">
      <c r="A106" s="4" t="s">
        <v>294</v>
      </c>
    </row>
    <row r="120" spans="1:1">
      <c r="A120" s="6" t="s">
        <v>295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4" enableFormatConditionsCalculation="0"/>
  <dimension ref="A1:U133"/>
  <sheetViews>
    <sheetView zoomScale="90" zoomScaleNormal="90" zoomScalePageLayoutView="90" workbookViewId="0">
      <selection activeCell="R14" sqref="R14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296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133</v>
      </c>
      <c r="G3" s="24" t="str">
        <f>INDEX($A:$A,F3)</f>
        <v>18.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18</v>
      </c>
      <c r="H4" t="str">
        <f>MID(G3,1,F2)</f>
        <v>18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HLESX800 ECS00 008</v>
      </c>
      <c r="O4" s="36" t="str">
        <f t="shared" ref="O4:O19" ca="1" si="2">IF($U4, INDEX(J$7:J$9,$M4+1), "")</f>
        <v>HLESX800</v>
      </c>
      <c r="P4" s="36" t="str">
        <f t="shared" ref="P4:P19" ca="1" si="3">IF($U4, INDEX(K$7:K$9,$M4+1), "")</f>
        <v>ECS00</v>
      </c>
      <c r="Q4" s="36" t="str">
        <f ca="1">J14</f>
        <v>008</v>
      </c>
      <c r="R4" s="37">
        <v>8056099170058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18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HLESX800 ECS00 028</v>
      </c>
      <c r="O5" s="36" t="str">
        <f t="shared" ca="1" si="2"/>
        <v>HLESX800</v>
      </c>
      <c r="P5" s="36" t="str">
        <f t="shared" ca="1" si="3"/>
        <v>ECS00</v>
      </c>
      <c r="Q5" s="36" t="str">
        <f t="shared" ref="Q5:Q19" ca="1" si="8">J15</f>
        <v>028</v>
      </c>
      <c r="R5" s="37">
        <v>8058983596883</v>
      </c>
      <c r="S5" s="36" t="str">
        <f t="shared" ca="1" si="4"/>
        <v>fall 2018 .continuativo carry over</v>
      </c>
      <c r="T5" s="36" t="str">
        <f t="shared" ca="1" si="5"/>
        <v>18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HLESX800 ECS00 009</v>
      </c>
      <c r="O6" s="36" t="str">
        <f t="shared" ca="1" si="2"/>
        <v>HLESX800</v>
      </c>
      <c r="P6" s="36" t="str">
        <f t="shared" ca="1" si="3"/>
        <v>ECS00</v>
      </c>
      <c r="Q6" s="36" t="str">
        <f t="shared" ca="1" si="8"/>
        <v>009</v>
      </c>
      <c r="R6" s="37">
        <v>8050846001558</v>
      </c>
      <c r="S6" s="36" t="str">
        <f t="shared" ca="1" si="4"/>
        <v>fall 2018 .continuativo carry over</v>
      </c>
      <c r="T6" s="36" t="str">
        <f t="shared" ca="1" si="5"/>
        <v>18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40</v>
      </c>
      <c r="H7" s="40">
        <f ca="1">SUM(G$7:G7)</f>
        <v>40</v>
      </c>
      <c r="I7" s="40" t="str">
        <f t="shared" ref="I7:I9" ca="1" si="11">IF(ISERROR(H7),"",TRIM(INDEX(INDIRECT("A:A"),H7)))</f>
        <v>code HLESX800 ECS00</v>
      </c>
      <c r="J7" s="51" t="str">
        <f ca="1">MID($I7,6,8)</f>
        <v>HLESX800</v>
      </c>
      <c r="K7" s="51" t="str">
        <f ca="1">MID($I7,15,30)</f>
        <v>ECS00</v>
      </c>
      <c r="L7" s="31">
        <f t="shared" si="0"/>
        <v>4</v>
      </c>
      <c r="M7" s="31">
        <f t="shared" si="7"/>
        <v>0</v>
      </c>
      <c r="N7" s="36" t="str">
        <f t="shared" ca="1" si="1"/>
        <v>HLESX800 ECS00 084</v>
      </c>
      <c r="O7" s="36" t="str">
        <f t="shared" ca="1" si="2"/>
        <v>HLESX800</v>
      </c>
      <c r="P7" s="36" t="str">
        <f t="shared" ca="1" si="3"/>
        <v>ECS00</v>
      </c>
      <c r="Q7" s="36" t="str">
        <f t="shared" ca="1" si="8"/>
        <v>084</v>
      </c>
      <c r="R7" s="37">
        <v>8058983596906</v>
      </c>
      <c r="S7" s="36" t="str">
        <f t="shared" ca="1" si="4"/>
        <v>fall 2018 .continuativo carry over</v>
      </c>
      <c r="T7" s="36" t="str">
        <f t="shared" ca="1" si="5"/>
        <v>18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$A41:$A1000</v>
      </c>
      <c r="G8" s="40">
        <f t="shared" ca="1" si="10"/>
        <v>64</v>
      </c>
      <c r="H8" s="40">
        <f ca="1">SUM(G$7:G8)</f>
        <v>104</v>
      </c>
      <c r="I8" s="40" t="str">
        <f t="shared" ca="1" si="11"/>
        <v>code HLESGC00 ECS01</v>
      </c>
      <c r="J8" s="51" t="str">
        <f ca="1">MID($I8,6,8)</f>
        <v>HLESGC00</v>
      </c>
      <c r="K8" s="51" t="str">
        <f ca="1">MID($I8,15,30)</f>
        <v>ECS01</v>
      </c>
      <c r="L8" s="31">
        <f t="shared" si="0"/>
        <v>5</v>
      </c>
      <c r="M8" s="31">
        <f t="shared" si="7"/>
        <v>0</v>
      </c>
      <c r="N8" s="36" t="str">
        <f t="shared" ca="1" si="1"/>
        <v>HLESX800 ECS00 039</v>
      </c>
      <c r="O8" s="36" t="str">
        <f t="shared" ca="1" si="2"/>
        <v>HLESX800</v>
      </c>
      <c r="P8" s="36" t="str">
        <f t="shared" ca="1" si="3"/>
        <v>ECS00</v>
      </c>
      <c r="Q8" s="36" t="str">
        <f t="shared" ca="1" si="8"/>
        <v>039</v>
      </c>
      <c r="R8" s="37">
        <v>8058983596890</v>
      </c>
      <c r="S8" s="36" t="str">
        <f t="shared" ca="1" si="4"/>
        <v>fall 2018 .continuativo carry over</v>
      </c>
      <c r="T8" s="36" t="str">
        <f t="shared" ca="1" si="5"/>
        <v>18</v>
      </c>
      <c r="U8" s="38" t="b">
        <f t="shared" ca="1" si="6"/>
        <v>1</v>
      </c>
    </row>
    <row r="9" spans="1:21">
      <c r="E9" s="39" t="s">
        <v>1127</v>
      </c>
      <c r="F9" s="31" t="str">
        <f t="shared" ca="1" si="9"/>
        <v>$A105:$A1000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>HLESX800 ECS00 055</v>
      </c>
      <c r="O9" s="36" t="str">
        <f t="shared" ca="1" si="2"/>
        <v>HLESX800</v>
      </c>
      <c r="P9" s="36" t="str">
        <f t="shared" ca="1" si="3"/>
        <v>ECS00</v>
      </c>
      <c r="Q9" s="36" t="str">
        <f t="shared" ca="1" si="8"/>
        <v>055</v>
      </c>
      <c r="R9" s="37">
        <v>8058983596920</v>
      </c>
      <c r="S9" s="36" t="str">
        <f t="shared" ca="1" si="4"/>
        <v>fall 2018 .continuativo carry over</v>
      </c>
      <c r="T9" s="36" t="str">
        <f t="shared" ca="1" si="5"/>
        <v>18</v>
      </c>
      <c r="U9" s="38" t="b">
        <f t="shared" ca="1" si="6"/>
        <v>1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v>1</v>
      </c>
      <c r="N10" s="36" t="str">
        <f t="shared" ca="1" si="1"/>
        <v>HLESGC00 ECS01 008</v>
      </c>
      <c r="O10" s="36" t="str">
        <f t="shared" ca="1" si="2"/>
        <v>HLESGC00</v>
      </c>
      <c r="P10" s="36" t="str">
        <f t="shared" ca="1" si="3"/>
        <v>ECS01</v>
      </c>
      <c r="Q10" s="36" t="str">
        <f t="shared" ca="1" si="8"/>
        <v>008</v>
      </c>
      <c r="R10" s="37">
        <v>8050450214412</v>
      </c>
      <c r="S10" s="36" t="str">
        <f t="shared" ca="1" si="4"/>
        <v>fall 2018 .continuativo carry over</v>
      </c>
      <c r="T10" s="36" t="str">
        <f t="shared" ca="1" si="5"/>
        <v>18</v>
      </c>
      <c r="U10" s="38" t="b">
        <f t="shared" ca="1" si="6"/>
        <v>1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028 col. 009 col. 084 col. 039 col. 055 col. 008 col. 086 col. 084 col. 055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>HLESGC00 ECS01 086</v>
      </c>
      <c r="O11" s="36" t="str">
        <f t="shared" ca="1" si="2"/>
        <v>HLESGC00</v>
      </c>
      <c r="P11" s="36" t="str">
        <f t="shared" ca="1" si="3"/>
        <v>ECS01</v>
      </c>
      <c r="Q11" s="36" t="str">
        <f t="shared" ca="1" si="8"/>
        <v>086</v>
      </c>
      <c r="R11" s="37">
        <v>8058983597149</v>
      </c>
      <c r="S11" s="36" t="str">
        <f t="shared" ca="1" si="4"/>
        <v>fall 2018 .continuativo carry over</v>
      </c>
      <c r="T11" s="36" t="str">
        <f t="shared" ca="1" si="5"/>
        <v>18</v>
      </c>
      <c r="U11" s="38" t="b">
        <f t="shared" ca="1" si="6"/>
        <v>1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>HLESGC00 ECS01 084</v>
      </c>
      <c r="O12" s="36" t="str">
        <f t="shared" ca="1" si="2"/>
        <v>HLESGC00</v>
      </c>
      <c r="P12" s="36" t="str">
        <f t="shared" ca="1" si="3"/>
        <v>ECS01</v>
      </c>
      <c r="Q12" s="36" t="str">
        <f t="shared" ca="1" si="8"/>
        <v>084</v>
      </c>
      <c r="R12" s="37">
        <v>8050450214405</v>
      </c>
      <c r="S12" s="36" t="str">
        <f t="shared" ca="1" si="4"/>
        <v>fall 2018 .continuativo carry over</v>
      </c>
      <c r="T12" s="36" t="str">
        <f t="shared" ca="1" si="5"/>
        <v>18</v>
      </c>
      <c r="U12" s="38" t="b">
        <f t="shared" ca="1" si="6"/>
        <v>1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>HLESGC00 ECS01 055</v>
      </c>
      <c r="O13" s="36" t="str">
        <f t="shared" ca="1" si="2"/>
        <v>HLESGC00</v>
      </c>
      <c r="P13" s="36" t="str">
        <f t="shared" ca="1" si="3"/>
        <v>ECS01</v>
      </c>
      <c r="Q13" s="36" t="str">
        <f t="shared" ca="1" si="8"/>
        <v>055</v>
      </c>
      <c r="R13" s="37">
        <v>8050450214399</v>
      </c>
      <c r="S13" s="36" t="str">
        <f t="shared" ca="1" si="4"/>
        <v>fall 2018 .continuativo carry over</v>
      </c>
      <c r="T13" s="36" t="str">
        <f t="shared" ca="1" si="5"/>
        <v>18</v>
      </c>
      <c r="U13" s="38" t="b">
        <f t="shared" ca="1" si="6"/>
        <v>1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15</v>
      </c>
      <c r="H14" s="42">
        <f ca="1">SUM(G$14:G14)</f>
        <v>15</v>
      </c>
      <c r="I14" s="42" t="str">
        <f t="shared" ref="I14:I23" ca="1" si="13">IF(ISERROR(H14),"",TRIM(INDEX(INDIRECT("A:A"),H14)))</f>
        <v>col. 008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4" t="s">
        <v>297</v>
      </c>
      <c r="E15" s="41" t="str">
        <f>E14</f>
        <v>col. *</v>
      </c>
      <c r="F15" s="31" t="str">
        <f t="shared" ca="1" si="12"/>
        <v>$A16:$A1000</v>
      </c>
      <c r="G15" s="42">
        <f ca="1">MATCH(E15,INDIRECT(F15),0)</f>
        <v>8</v>
      </c>
      <c r="H15" s="42">
        <f ca="1">SUM(G$14:G15)</f>
        <v>23</v>
      </c>
      <c r="I15" s="42" t="str">
        <f t="shared" ca="1" si="13"/>
        <v>col. 028</v>
      </c>
      <c r="J15" s="43" t="str">
        <f t="shared" ca="1" si="14"/>
        <v>028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4" t="s">
        <v>298</v>
      </c>
      <c r="E16" s="41" t="str">
        <f t="shared" ref="E16:E23" si="15">E15</f>
        <v>col. *</v>
      </c>
      <c r="F16" s="31" t="str">
        <f t="shared" ca="1" si="12"/>
        <v>$A24:$A1000</v>
      </c>
      <c r="G16" s="42">
        <f ca="1">MATCH(E16,INDIRECT(F16),0)</f>
        <v>8</v>
      </c>
      <c r="H16" s="42">
        <f ca="1">SUM(G$14:G16)</f>
        <v>31</v>
      </c>
      <c r="I16" s="42" t="str">
        <f t="shared" ca="1" si="13"/>
        <v>col. 009</v>
      </c>
      <c r="J16" s="43" t="str">
        <f t="shared" ca="1" si="14"/>
        <v>009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299</v>
      </c>
      <c r="E17" s="41" t="str">
        <f t="shared" si="15"/>
        <v>col. *</v>
      </c>
      <c r="F17" s="31" t="str">
        <f t="shared" ca="1" si="12"/>
        <v>$A32:$A1000</v>
      </c>
      <c r="G17" s="42">
        <f ca="1">MATCH(E17,INDIRECT(F17),0)</f>
        <v>22</v>
      </c>
      <c r="H17" s="42">
        <f ca="1">SUM(G$14:G17)</f>
        <v>53</v>
      </c>
      <c r="I17" s="42" t="str">
        <f t="shared" ca="1" si="13"/>
        <v>col. 084 col. 039 col. 055</v>
      </c>
      <c r="J17" s="43" t="str">
        <f t="shared" ca="1" si="14"/>
        <v>084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str">
        <f t="shared" ca="1" si="12"/>
        <v>$A54:$A1000</v>
      </c>
      <c r="G18" s="42">
        <f ca="1">MATCH(E18,INDIRECT(F18),0)</f>
        <v>22</v>
      </c>
      <c r="H18" s="42">
        <f ca="1">SUM(G$14:G18)</f>
        <v>75</v>
      </c>
      <c r="I18" s="42" t="str">
        <f t="shared" ca="1" si="13"/>
        <v>col. 008</v>
      </c>
      <c r="J18" s="43" t="str">
        <f t="shared" ca="1" si="14"/>
        <v>039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str">
        <f t="shared" ca="1" si="12"/>
        <v>$A76:$A1000</v>
      </c>
      <c r="G19" s="42">
        <f t="shared" ref="G19:G23" ca="1" si="16">MATCH(E19,INDIRECT(F19),0)</f>
        <v>8</v>
      </c>
      <c r="H19" s="42">
        <f ca="1">SUM(G$14:G19)</f>
        <v>83</v>
      </c>
      <c r="I19" s="42" t="str">
        <f t="shared" ca="1" si="13"/>
        <v>col. 086</v>
      </c>
      <c r="J19" s="43" t="str">
        <f t="shared" ca="1" si="14"/>
        <v>055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str">
        <f t="shared" ca="1" si="12"/>
        <v>$A84:$A1000</v>
      </c>
      <c r="G20" s="42">
        <f t="shared" ca="1" si="16"/>
        <v>8</v>
      </c>
      <c r="H20" s="42">
        <f ca="1">SUM(G$14:G20)</f>
        <v>91</v>
      </c>
      <c r="I20" s="42" t="str">
        <f t="shared" ca="1" si="13"/>
        <v>col. 084</v>
      </c>
      <c r="J20" s="43" t="str">
        <f t="shared" ca="1" si="14"/>
        <v>008</v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str">
        <f t="shared" ca="1" si="12"/>
        <v>$A92:$A1000</v>
      </c>
      <c r="G21" s="42">
        <f t="shared" ca="1" si="16"/>
        <v>36</v>
      </c>
      <c r="H21" s="42">
        <f ca="1">SUM(G$14:G21)</f>
        <v>127</v>
      </c>
      <c r="I21" s="42" t="str">
        <f t="shared" ca="1" si="13"/>
        <v>col. 055</v>
      </c>
      <c r="J21" s="43" t="str">
        <f t="shared" ca="1" si="14"/>
        <v>086</v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str">
        <f t="shared" ca="1" si="12"/>
        <v>$A128:$A1000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>084</v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4" t="s">
        <v>300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>055</v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4" t="s">
        <v>301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4" t="s">
        <v>302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1" spans="1:21">
      <c r="A31" s="4" t="s">
        <v>303</v>
      </c>
    </row>
    <row r="32" spans="1:21">
      <c r="A32" s="4" t="s">
        <v>304</v>
      </c>
    </row>
    <row r="33" spans="1:1">
      <c r="A33" s="4" t="s">
        <v>305</v>
      </c>
    </row>
    <row r="40" spans="1:1">
      <c r="A40" s="2" t="s">
        <v>306</v>
      </c>
    </row>
    <row r="42" spans="1:1">
      <c r="A42" s="3" t="s">
        <v>307</v>
      </c>
    </row>
    <row r="43" spans="1:1">
      <c r="A43" s="4" t="s">
        <v>308</v>
      </c>
    </row>
    <row r="44" spans="1:1">
      <c r="A44" s="3" t="s">
        <v>309</v>
      </c>
    </row>
    <row r="45" spans="1:1">
      <c r="A45" s="3" t="s">
        <v>310</v>
      </c>
    </row>
    <row r="46" spans="1:1">
      <c r="A46" s="4" t="s">
        <v>311</v>
      </c>
    </row>
    <row r="53" spans="1:1">
      <c r="A53" s="4" t="s">
        <v>312</v>
      </c>
    </row>
    <row r="54" spans="1:1">
      <c r="A54" s="4" t="s">
        <v>313</v>
      </c>
    </row>
    <row r="55" spans="1:1">
      <c r="A55" s="4" t="s">
        <v>314</v>
      </c>
    </row>
    <row r="59" spans="1:1">
      <c r="A59" s="3" t="s">
        <v>315</v>
      </c>
    </row>
    <row r="60" spans="1:1">
      <c r="A60" s="4" t="s">
        <v>316</v>
      </c>
    </row>
    <row r="61" spans="1:1">
      <c r="A61" s="3" t="s">
        <v>317</v>
      </c>
    </row>
    <row r="62" spans="1:1">
      <c r="A62" s="3" t="s">
        <v>318</v>
      </c>
    </row>
    <row r="63" spans="1:1">
      <c r="A63" s="4" t="s">
        <v>319</v>
      </c>
    </row>
    <row r="68" spans="1:1" ht="21">
      <c r="A68" s="1" t="s">
        <v>320</v>
      </c>
    </row>
    <row r="75" spans="1:1">
      <c r="A75" s="4" t="s">
        <v>321</v>
      </c>
    </row>
    <row r="76" spans="1:1">
      <c r="A76" s="4" t="s">
        <v>322</v>
      </c>
    </row>
    <row r="77" spans="1:1">
      <c r="A77" s="4" t="s">
        <v>323</v>
      </c>
    </row>
    <row r="83" spans="1:1">
      <c r="A83" s="4" t="s">
        <v>324</v>
      </c>
    </row>
    <row r="84" spans="1:1">
      <c r="A84" s="4" t="s">
        <v>325</v>
      </c>
    </row>
    <row r="85" spans="1:1">
      <c r="A85" s="4" t="s">
        <v>326</v>
      </c>
    </row>
    <row r="91" spans="1:1">
      <c r="A91" s="4" t="s">
        <v>327</v>
      </c>
    </row>
    <row r="92" spans="1:1">
      <c r="A92" s="4" t="s">
        <v>328</v>
      </c>
    </row>
    <row r="93" spans="1:1">
      <c r="A93" s="4" t="s">
        <v>329</v>
      </c>
    </row>
    <row r="104" spans="1:1">
      <c r="A104" s="2" t="s">
        <v>330</v>
      </c>
    </row>
    <row r="106" spans="1:1">
      <c r="A106" s="3" t="s">
        <v>331</v>
      </c>
    </row>
    <row r="107" spans="1:1">
      <c r="A107" s="4" t="s">
        <v>332</v>
      </c>
    </row>
    <row r="108" spans="1:1">
      <c r="A108" s="3" t="s">
        <v>333</v>
      </c>
    </row>
    <row r="109" spans="1:1">
      <c r="A109" s="3" t="s">
        <v>334</v>
      </c>
    </row>
    <row r="110" spans="1:1">
      <c r="A110" s="4" t="s">
        <v>335</v>
      </c>
    </row>
    <row r="112" spans="1:1">
      <c r="A112" s="3" t="s">
        <v>336</v>
      </c>
    </row>
    <row r="113" spans="1:1">
      <c r="A113" s="4" t="s">
        <v>337</v>
      </c>
    </row>
    <row r="114" spans="1:1">
      <c r="A114" s="3" t="s">
        <v>338</v>
      </c>
    </row>
    <row r="115" spans="1:1">
      <c r="A115" s="3" t="s">
        <v>339</v>
      </c>
    </row>
    <row r="116" spans="1:1">
      <c r="A116" s="4" t="s">
        <v>340</v>
      </c>
    </row>
    <row r="127" spans="1:1">
      <c r="A127" s="4" t="s">
        <v>341</v>
      </c>
    </row>
    <row r="128" spans="1:1">
      <c r="A128" s="13" t="s">
        <v>342</v>
      </c>
    </row>
    <row r="129" spans="1:1">
      <c r="A129" s="13" t="s">
        <v>343</v>
      </c>
    </row>
    <row r="133" spans="1:1">
      <c r="A133" s="5" t="s">
        <v>344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5" enableFormatConditionsCalculation="0"/>
  <dimension ref="A1:U105"/>
  <sheetViews>
    <sheetView topLeftCell="B1" zoomScale="90" zoomScaleNormal="90" zoomScalePageLayoutView="90" workbookViewId="0">
      <selection activeCell="M8" sqref="M8"/>
    </sheetView>
  </sheetViews>
  <sheetFormatPr baseColWidth="10" defaultRowHeight="14" x14ac:dyDescent="0"/>
  <cols>
    <col min="7" max="7" width="14" style="23" bestFit="1" customWidth="1"/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>
      <c r="G1" s="23">
        <v>8050450213903</v>
      </c>
    </row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manici e tracolle handles and shoulder straps 19.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 ht="21">
      <c r="A3" s="1" t="s">
        <v>345</v>
      </c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19</v>
      </c>
      <c r="H4" t="e">
        <f>MID(G3,1,F2)</f>
        <v>#N/A</v>
      </c>
      <c r="I4" t="str">
        <f>MID(I2,LEN(I2)-F2,F2)</f>
        <v>19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HLESGC00 PES00 054</v>
      </c>
      <c r="O4" s="36" t="str">
        <f t="shared" ref="O4:O19" ca="1" si="2">IF($U4, INDEX(J$7:J$9,$M4+1), "")</f>
        <v>HLESGC00</v>
      </c>
      <c r="P4" s="36" t="str">
        <f t="shared" ref="P4:P19" ca="1" si="3">IF($U4, INDEX(K$7:K$9,$M4+1), "")</f>
        <v>PES00</v>
      </c>
      <c r="Q4" s="36" t="str">
        <f ca="1">J14</f>
        <v>054</v>
      </c>
      <c r="R4" s="37">
        <v>8050450213903</v>
      </c>
      <c r="S4" s="36" t="e">
        <f t="shared" ref="S4:S19" ca="1" si="4">IF($U4, $G$5, "")</f>
        <v>#N/A</v>
      </c>
      <c r="T4" s="36" t="str">
        <f t="shared" ref="T4:T19" ca="1" si="5">IF($U4, $G$4, "")</f>
        <v>19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HLESGC00 PES00 084</v>
      </c>
      <c r="O5" s="36" t="str">
        <f t="shared" ca="1" si="2"/>
        <v>HLESGC00</v>
      </c>
      <c r="P5" s="36" t="str">
        <f t="shared" ca="1" si="3"/>
        <v>PES00</v>
      </c>
      <c r="Q5" s="36" t="str">
        <f t="shared" ref="Q5:Q19" ca="1" si="8">J15</f>
        <v>084</v>
      </c>
      <c r="R5" s="37">
        <v>8050450215396</v>
      </c>
      <c r="S5" s="36" t="e">
        <f t="shared" ca="1" si="4"/>
        <v>#N/A</v>
      </c>
      <c r="T5" s="36" t="str">
        <f t="shared" ca="1" si="5"/>
        <v>19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HLESGC00 PES00 055</v>
      </c>
      <c r="O6" s="36" t="str">
        <f t="shared" ca="1" si="2"/>
        <v>HLESGC00</v>
      </c>
      <c r="P6" s="36" t="str">
        <f t="shared" ca="1" si="3"/>
        <v>PES00</v>
      </c>
      <c r="Q6" s="36" t="str">
        <f t="shared" ca="1" si="8"/>
        <v>055</v>
      </c>
      <c r="R6" s="37">
        <v>8050450215402</v>
      </c>
      <c r="S6" s="36" t="e">
        <f t="shared" ca="1" si="4"/>
        <v>#N/A</v>
      </c>
      <c r="T6" s="36" t="str">
        <f t="shared" ca="1" si="5"/>
        <v>19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39</v>
      </c>
      <c r="H7" s="40">
        <f ca="1">SUM(G$7:G7)</f>
        <v>39</v>
      </c>
      <c r="I7" s="40" t="str">
        <f t="shared" ref="I7:I9" ca="1" si="11">IF(ISERROR(H7),"",TRIM(INDEX(INDIRECT("A:A"),H7)))</f>
        <v>code HLESGC00 PES00</v>
      </c>
      <c r="J7" s="51" t="str">
        <f ca="1">MID($I7,6,8)</f>
        <v>HLESGC00</v>
      </c>
      <c r="K7" s="51" t="str">
        <f ca="1">MID($I7,15,30)</f>
        <v>PES00</v>
      </c>
      <c r="L7" s="31">
        <f t="shared" si="0"/>
        <v>4</v>
      </c>
      <c r="M7" s="31">
        <v>1</v>
      </c>
      <c r="N7" s="36" t="str">
        <f t="shared" ca="1" si="1"/>
        <v>HLESGC00 ROS00 054</v>
      </c>
      <c r="O7" s="36" t="str">
        <f t="shared" ca="1" si="2"/>
        <v>HLESGC00</v>
      </c>
      <c r="P7" s="36" t="str">
        <f t="shared" ca="1" si="3"/>
        <v>ROS00</v>
      </c>
      <c r="Q7" s="36" t="str">
        <f t="shared" ca="1" si="8"/>
        <v>054</v>
      </c>
      <c r="R7" s="37">
        <v>8050450213682</v>
      </c>
      <c r="S7" s="36" t="e">
        <f t="shared" ca="1" si="4"/>
        <v>#N/A</v>
      </c>
      <c r="T7" s="36" t="str">
        <f t="shared" ca="1" si="5"/>
        <v>19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$A40:$A1000</v>
      </c>
      <c r="G8" s="40">
        <f t="shared" ca="1" si="10"/>
        <v>44</v>
      </c>
      <c r="H8" s="40">
        <f ca="1">SUM(G$7:G8)</f>
        <v>83</v>
      </c>
      <c r="I8" s="40" t="str">
        <f t="shared" ca="1" si="11"/>
        <v>code HLESGC00 ROS00</v>
      </c>
      <c r="J8" s="51" t="str">
        <f ca="1">MID($I8,6,8)</f>
        <v>HLESGC00</v>
      </c>
      <c r="K8" s="51" t="str">
        <f ca="1">MID($I8,15,30)</f>
        <v>ROS00</v>
      </c>
      <c r="L8" s="31">
        <f t="shared" si="0"/>
        <v>5</v>
      </c>
      <c r="M8" s="31">
        <f t="shared" si="7"/>
        <v>1</v>
      </c>
      <c r="N8" s="36" t="str">
        <f t="shared" ca="1" si="1"/>
        <v>HLESGC00 ROS00 008</v>
      </c>
      <c r="O8" s="36" t="str">
        <f t="shared" ca="1" si="2"/>
        <v>HLESGC00</v>
      </c>
      <c r="P8" s="36" t="str">
        <f t="shared" ca="1" si="3"/>
        <v>ROS00</v>
      </c>
      <c r="Q8" s="36" t="str">
        <f t="shared" ca="1" si="8"/>
        <v>008</v>
      </c>
      <c r="R8" s="37">
        <v>8056098538101</v>
      </c>
      <c r="S8" s="36" t="e">
        <f t="shared" ca="1" si="4"/>
        <v>#N/A</v>
      </c>
      <c r="T8" s="36" t="str">
        <f t="shared" ca="1" si="5"/>
        <v>19</v>
      </c>
      <c r="U8" s="38" t="b">
        <f t="shared" ca="1" si="6"/>
        <v>1</v>
      </c>
    </row>
    <row r="9" spans="1:21">
      <c r="E9" s="39" t="s">
        <v>1127</v>
      </c>
      <c r="F9" s="31" t="str">
        <f t="shared" ca="1" si="9"/>
        <v>$A84:$A1000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>HLESGC00 ROS00 009</v>
      </c>
      <c r="O9" s="36" t="str">
        <f t="shared" ca="1" si="2"/>
        <v>HLESGC00</v>
      </c>
      <c r="P9" s="36" t="str">
        <f t="shared" ca="1" si="3"/>
        <v>ROS00</v>
      </c>
      <c r="Q9" s="36" t="str">
        <f t="shared" ca="1" si="8"/>
        <v>009</v>
      </c>
      <c r="R9" s="37">
        <v>8050450212210</v>
      </c>
      <c r="S9" s="36" t="e">
        <f t="shared" ca="1" si="4"/>
        <v>#N/A</v>
      </c>
      <c r="T9" s="36" t="str">
        <f t="shared" ca="1" si="5"/>
        <v>19</v>
      </c>
      <c r="U9" s="38" t="b">
        <f t="shared" ca="1" si="6"/>
        <v>1</v>
      </c>
    </row>
    <row r="10" spans="1:21">
      <c r="A10" s="4" t="s">
        <v>346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>HLESGC00 ROS00 055</v>
      </c>
      <c r="O10" s="36" t="str">
        <f t="shared" ca="1" si="2"/>
        <v>HLESGC00</v>
      </c>
      <c r="P10" s="36" t="str">
        <f t="shared" ca="1" si="3"/>
        <v>ROS00</v>
      </c>
      <c r="Q10" s="36" t="str">
        <f t="shared" ca="1" si="8"/>
        <v>055</v>
      </c>
      <c r="R10" s="37">
        <v>8050450213675</v>
      </c>
      <c r="S10" s="36" t="e">
        <f t="shared" ca="1" si="4"/>
        <v>#N/A</v>
      </c>
      <c r="T10" s="36" t="str">
        <f t="shared" ca="1" si="5"/>
        <v>19</v>
      </c>
      <c r="U10" s="38" t="b">
        <f t="shared" ca="1" si="6"/>
        <v>1</v>
      </c>
    </row>
    <row r="11" spans="1:21">
      <c r="A11" s="4" t="s">
        <v>347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054 col. 084 col. 055 col. 054 col. 008 col. 009 col. 055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A12" s="4" t="s">
        <v>348</v>
      </c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10</v>
      </c>
      <c r="H14" s="42">
        <f ca="1">SUM(G$14:G14)</f>
        <v>10</v>
      </c>
      <c r="I14" s="42" t="str">
        <f t="shared" ref="I14:I23" ca="1" si="13">IF(ISERROR(H14),"",TRIM(INDEX(INDIRECT("A:A"),H14)))</f>
        <v>col. 054</v>
      </c>
      <c r="J14" s="43" t="str">
        <f t="shared" ref="J14:J29" ca="1" si="14">MID($G$11,6+9*(ROW(J14)-ROW(J$14)),3)</f>
        <v>054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$A11:$A1000</v>
      </c>
      <c r="G15" s="42">
        <f ca="1">MATCH(E15,INDIRECT(F15),0)</f>
        <v>8</v>
      </c>
      <c r="H15" s="42">
        <f ca="1">SUM(G$14:G15)</f>
        <v>18</v>
      </c>
      <c r="I15" s="42" t="str">
        <f t="shared" ca="1" si="13"/>
        <v>col. 084</v>
      </c>
      <c r="J15" s="43" t="str">
        <f t="shared" ca="1" si="14"/>
        <v>084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$A19:$A1000</v>
      </c>
      <c r="G16" s="42">
        <f ca="1">MATCH(E16,INDIRECT(F16),0)</f>
        <v>8</v>
      </c>
      <c r="H16" s="42">
        <f ca="1">SUM(G$14:G16)</f>
        <v>26</v>
      </c>
      <c r="I16" s="42" t="str">
        <f t="shared" ca="1" si="13"/>
        <v>col. 055</v>
      </c>
      <c r="J16" s="43" t="str">
        <f t="shared" ca="1" si="14"/>
        <v>055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$A27:$A1000</v>
      </c>
      <c r="G17" s="42">
        <f ca="1">MATCH(E17,INDIRECT(F17),0)</f>
        <v>42</v>
      </c>
      <c r="H17" s="42">
        <f ca="1">SUM(G$14:G17)</f>
        <v>68</v>
      </c>
      <c r="I17" s="42" t="str">
        <f t="shared" ca="1" si="13"/>
        <v>col. 054</v>
      </c>
      <c r="J17" s="43" t="str">
        <f t="shared" ca="1" si="14"/>
        <v>054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349</v>
      </c>
      <c r="E18" s="41" t="str">
        <f t="shared" si="15"/>
        <v>col. *</v>
      </c>
      <c r="F18" s="31" t="str">
        <f t="shared" ca="1" si="12"/>
        <v>$A69:$A1000</v>
      </c>
      <c r="G18" s="42">
        <f ca="1">MATCH(E18,INDIRECT(F18),0)</f>
        <v>3</v>
      </c>
      <c r="H18" s="42">
        <f ca="1">SUM(G$14:G18)</f>
        <v>71</v>
      </c>
      <c r="I18" s="42" t="str">
        <f t="shared" ca="1" si="13"/>
        <v>col. 008</v>
      </c>
      <c r="J18" s="43" t="str">
        <f t="shared" ca="1" si="14"/>
        <v>008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350</v>
      </c>
      <c r="E19" s="41" t="str">
        <f t="shared" si="15"/>
        <v>col. *</v>
      </c>
      <c r="F19" s="31" t="str">
        <f t="shared" ca="1" si="12"/>
        <v>$A72:$A1000</v>
      </c>
      <c r="G19" s="42">
        <f t="shared" ref="G19:G23" ca="1" si="16">MATCH(E19,INDIRECT(F19),0)</f>
        <v>4</v>
      </c>
      <c r="H19" s="42">
        <f ca="1">SUM(G$14:G19)</f>
        <v>75</v>
      </c>
      <c r="I19" s="42" t="str">
        <f t="shared" ca="1" si="13"/>
        <v>col. 009</v>
      </c>
      <c r="J19" s="43" t="str">
        <f t="shared" ca="1" si="14"/>
        <v>009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351</v>
      </c>
      <c r="E20" s="41" t="str">
        <f t="shared" si="15"/>
        <v>col. *</v>
      </c>
      <c r="F20" s="31" t="str">
        <f t="shared" ca="1" si="12"/>
        <v>$A76:$A1000</v>
      </c>
      <c r="G20" s="42">
        <f t="shared" ca="1" si="16"/>
        <v>24</v>
      </c>
      <c r="H20" s="42">
        <f ca="1">SUM(G$14:G20)</f>
        <v>99</v>
      </c>
      <c r="I20" s="42" t="str">
        <f t="shared" ca="1" si="13"/>
        <v>col. 055</v>
      </c>
      <c r="J20" s="43" t="str">
        <f t="shared" ca="1" si="14"/>
        <v>055</v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str">
        <f t="shared" ca="1" si="12"/>
        <v>$A100:$A1000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352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4" t="s">
        <v>353</v>
      </c>
      <c r="E27" s="35"/>
      <c r="F27" s="31"/>
      <c r="G27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4" t="s">
        <v>354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9" spans="1:1">
      <c r="A39" s="2" t="s">
        <v>355</v>
      </c>
    </row>
    <row r="41" spans="1:1">
      <c r="A41" s="3" t="s">
        <v>356</v>
      </c>
    </row>
    <row r="42" spans="1:1">
      <c r="A42" s="3" t="s">
        <v>357</v>
      </c>
    </row>
    <row r="43" spans="1:1">
      <c r="A43" s="3" t="s">
        <v>358</v>
      </c>
    </row>
    <row r="44" spans="1:1">
      <c r="A44" s="4" t="s">
        <v>359</v>
      </c>
    </row>
    <row r="46" spans="1:1">
      <c r="A46" s="3" t="s">
        <v>360</v>
      </c>
    </row>
    <row r="47" spans="1:1">
      <c r="A47" s="3" t="s">
        <v>361</v>
      </c>
    </row>
    <row r="48" spans="1:1">
      <c r="A48" s="3" t="s">
        <v>362</v>
      </c>
    </row>
    <row r="49" spans="1:1">
      <c r="A49" s="4" t="s">
        <v>363</v>
      </c>
    </row>
    <row r="56" spans="1:1" ht="21">
      <c r="A56" s="1" t="s">
        <v>364</v>
      </c>
    </row>
    <row r="68" spans="1:1">
      <c r="A68" s="4" t="s">
        <v>365</v>
      </c>
    </row>
    <row r="69" spans="1:1">
      <c r="A69" s="4" t="s">
        <v>366</v>
      </c>
    </row>
    <row r="70" spans="1:1">
      <c r="A70" s="4" t="s">
        <v>367</v>
      </c>
    </row>
    <row r="71" spans="1:1">
      <c r="A71" s="4" t="s">
        <v>368</v>
      </c>
    </row>
    <row r="72" spans="1:1">
      <c r="A72" s="4" t="s">
        <v>369</v>
      </c>
    </row>
    <row r="73" spans="1:1">
      <c r="A73" s="4" t="s">
        <v>370</v>
      </c>
    </row>
    <row r="75" spans="1:1">
      <c r="A75" s="4" t="s">
        <v>371</v>
      </c>
    </row>
    <row r="76" spans="1:1">
      <c r="A76" s="4" t="s">
        <v>372</v>
      </c>
    </row>
    <row r="77" spans="1:1">
      <c r="A77" s="4" t="s">
        <v>373</v>
      </c>
    </row>
    <row r="83" spans="1:1">
      <c r="A83" s="2" t="s">
        <v>374</v>
      </c>
    </row>
    <row r="85" spans="1:1">
      <c r="A85" s="3" t="s">
        <v>375</v>
      </c>
    </row>
    <row r="86" spans="1:1">
      <c r="A86" s="3" t="s">
        <v>376</v>
      </c>
    </row>
    <row r="87" spans="1:1">
      <c r="A87" s="3" t="s">
        <v>377</v>
      </c>
    </row>
    <row r="88" spans="1:1">
      <c r="A88" s="4" t="s">
        <v>378</v>
      </c>
    </row>
    <row r="90" spans="1:1">
      <c r="A90" s="3" t="s">
        <v>379</v>
      </c>
    </row>
    <row r="91" spans="1:1">
      <c r="A91" s="3" t="s">
        <v>380</v>
      </c>
    </row>
    <row r="92" spans="1:1">
      <c r="A92" s="3" t="s">
        <v>381</v>
      </c>
    </row>
    <row r="93" spans="1:1">
      <c r="A93" s="4" t="s">
        <v>382</v>
      </c>
    </row>
    <row r="99" spans="1:1">
      <c r="A99" s="4" t="s">
        <v>383</v>
      </c>
    </row>
    <row r="100" spans="1:1">
      <c r="A100" s="4" t="s">
        <v>384</v>
      </c>
    </row>
    <row r="101" spans="1:1">
      <c r="A101" s="4" t="s">
        <v>385</v>
      </c>
    </row>
    <row r="105" spans="1:1">
      <c r="A105" s="6" t="s">
        <v>386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6" enableFormatConditionsCalculation="0"/>
  <dimension ref="A1:U82"/>
  <sheetViews>
    <sheetView topLeftCell="B1" zoomScale="90" zoomScaleNormal="90" zoomScalePageLayoutView="90" workbookViewId="0">
      <selection activeCell="M6" sqref="M6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387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82</v>
      </c>
      <c r="G3" s="24" t="str">
        <f>INDEX($A:$A,F3)</f>
        <v>20.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20</v>
      </c>
      <c r="H4" t="str">
        <f>MID(G3,1,F2)</f>
        <v>20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SHOUC106 ECS00 055</v>
      </c>
      <c r="O4" s="36" t="str">
        <f t="shared" ref="O4:O19" ca="1" si="2">IF($U4, INDEX(J$7:J$9,$M4+1), "")</f>
        <v>SHOUC106</v>
      </c>
      <c r="P4" s="36" t="str">
        <f t="shared" ref="P4:P19" ca="1" si="3">IF($U4, INDEX(K$7:K$9,$M4+1), "")</f>
        <v>ECS00</v>
      </c>
      <c r="Q4" s="36" t="str">
        <f ca="1">J14</f>
        <v>055</v>
      </c>
      <c r="R4" s="37">
        <v>8050450211244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20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v>1</v>
      </c>
      <c r="N5" s="36" t="str">
        <f t="shared" ca="1" si="1"/>
        <v>SHOUC106 ECS08 055</v>
      </c>
      <c r="O5" s="36" t="str">
        <f t="shared" ca="1" si="2"/>
        <v>SHOUC106</v>
      </c>
      <c r="P5" s="36" t="str">
        <f t="shared" ca="1" si="3"/>
        <v>ECS08</v>
      </c>
      <c r="Q5" s="36" t="str">
        <f t="shared" ref="Q5:Q19" ca="1" si="7">J15</f>
        <v>055</v>
      </c>
      <c r="R5" s="37">
        <v>8050450211251</v>
      </c>
      <c r="S5" s="36" t="str">
        <f t="shared" ca="1" si="4"/>
        <v>fall 2018 .continuativo carry over</v>
      </c>
      <c r="T5" s="36" t="str">
        <f t="shared" ca="1" si="5"/>
        <v>20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ref="M6:M19" si="8">M5</f>
        <v>1</v>
      </c>
      <c r="N6" s="36" t="str">
        <f t="shared" ca="1" si="1"/>
        <v/>
      </c>
      <c r="O6" s="36" t="str">
        <f t="shared" ca="1" si="2"/>
        <v/>
      </c>
      <c r="P6" s="36" t="str">
        <f t="shared" ca="1" si="3"/>
        <v/>
      </c>
      <c r="Q6" s="36" t="str">
        <f t="shared" ca="1" si="7"/>
        <v xml:space="preserve">  </v>
      </c>
      <c r="R6" s="37"/>
      <c r="S6" s="36" t="str">
        <f t="shared" ca="1" si="4"/>
        <v/>
      </c>
      <c r="T6" s="36" t="str">
        <f t="shared" ca="1" si="5"/>
        <v/>
      </c>
      <c r="U6" s="38" t="b">
        <f t="shared" ca="1" si="6"/>
        <v>0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25</v>
      </c>
      <c r="H7" s="40">
        <f ca="1">SUM(G$7:G7)</f>
        <v>25</v>
      </c>
      <c r="I7" s="40" t="str">
        <f t="shared" ref="I7:I9" ca="1" si="11">IF(ISERROR(H7),"",TRIM(INDEX(INDIRECT("A:A"),H7)))</f>
        <v>code SHOUC106 ECS00</v>
      </c>
      <c r="J7" s="51" t="str">
        <f ca="1">MID($I7,6,8)</f>
        <v>SHOUC106</v>
      </c>
      <c r="K7" s="51" t="str">
        <f ca="1">MID($I7,15,30)</f>
        <v>ECS00</v>
      </c>
      <c r="L7" s="31">
        <f t="shared" si="0"/>
        <v>4</v>
      </c>
      <c r="M7" s="31">
        <f t="shared" si="8"/>
        <v>1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7"/>
        <v/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A8" s="11" t="s">
        <v>388</v>
      </c>
      <c r="E8" s="39" t="s">
        <v>1127</v>
      </c>
      <c r="F8" s="31" t="str">
        <f t="shared" ca="1" si="9"/>
        <v>$A26:$A1000</v>
      </c>
      <c r="G8" s="40">
        <f t="shared" ca="1" si="10"/>
        <v>41</v>
      </c>
      <c r="H8" s="40">
        <f ca="1">SUM(G$7:G8)</f>
        <v>66</v>
      </c>
      <c r="I8" s="40" t="str">
        <f t="shared" ca="1" si="11"/>
        <v>code SHOUC106 ECS08</v>
      </c>
      <c r="J8" s="51" t="str">
        <f ca="1">MID($I8,6,8)</f>
        <v>SHOUC106</v>
      </c>
      <c r="K8" s="51" t="str">
        <f ca="1">MID($I8,15,30)</f>
        <v>ECS08</v>
      </c>
      <c r="L8" s="31">
        <f t="shared" si="0"/>
        <v>5</v>
      </c>
      <c r="M8" s="31">
        <f t="shared" si="8"/>
        <v>1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7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A9" s="11" t="s">
        <v>389</v>
      </c>
      <c r="E9" s="39" t="s">
        <v>1127</v>
      </c>
      <c r="F9" s="31" t="str">
        <f t="shared" ca="1" si="9"/>
        <v>$A67:$A1000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8"/>
        <v>1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7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11" t="s">
        <v>390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8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7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055 col. 055        </v>
      </c>
      <c r="H11" s="31"/>
      <c r="I11" s="31"/>
      <c r="J11" s="32"/>
      <c r="K11" s="31"/>
      <c r="L11" s="31">
        <f t="shared" si="0"/>
        <v>8</v>
      </c>
      <c r="M11" s="31">
        <f t="shared" si="8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7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8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7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8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7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8</v>
      </c>
      <c r="H14" s="42">
        <f ca="1">SUM(G$14:G14)</f>
        <v>8</v>
      </c>
      <c r="I14" s="42" t="str">
        <f t="shared" ref="I14:I23" ca="1" si="13">IF(ISERROR(H14),"",TRIM(INDEX(INDIRECT("A:A"),H14)))</f>
        <v>col. 055</v>
      </c>
      <c r="J14" s="43" t="str">
        <f t="shared" ref="J14:J29" ca="1" si="14">MID($G$11,6+9*(ROW(J14)-ROW(J$14)),3)</f>
        <v>055</v>
      </c>
      <c r="K14" s="31"/>
      <c r="L14" s="31">
        <f t="shared" si="0"/>
        <v>11</v>
      </c>
      <c r="M14" s="31">
        <f t="shared" si="8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7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$A9:$A1000</v>
      </c>
      <c r="G15" s="42">
        <f ca="1">MATCH(E15,INDIRECT(F15),0)</f>
        <v>41</v>
      </c>
      <c r="H15" s="42">
        <f ca="1">SUM(G$14:G15)</f>
        <v>49</v>
      </c>
      <c r="I15" s="42" t="str">
        <f t="shared" ca="1" si="13"/>
        <v>col. 055</v>
      </c>
      <c r="J15" s="43" t="str">
        <f t="shared" ca="1" si="14"/>
        <v>055</v>
      </c>
      <c r="K15" s="31"/>
      <c r="L15" s="31">
        <f t="shared" si="0"/>
        <v>12</v>
      </c>
      <c r="M15" s="31">
        <f t="shared" si="8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7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$A50:$A1000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 xml:space="preserve">  </v>
      </c>
      <c r="K16" s="31"/>
      <c r="L16" s="31">
        <f t="shared" si="0"/>
        <v>13</v>
      </c>
      <c r="M16" s="31">
        <f t="shared" si="8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7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/>
      </c>
      <c r="K17" s="31"/>
      <c r="L17" s="31">
        <f t="shared" si="0"/>
        <v>14</v>
      </c>
      <c r="M17" s="31">
        <f t="shared" si="8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7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8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7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8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7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2" t="s">
        <v>391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3" t="s">
        <v>392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11" t="s">
        <v>393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3" t="s">
        <v>394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3" t="s">
        <v>395</v>
      </c>
    </row>
    <row r="32" spans="1:21">
      <c r="A32" s="3" t="s">
        <v>396</v>
      </c>
    </row>
    <row r="33" spans="1:1">
      <c r="A33" s="11" t="s">
        <v>397</v>
      </c>
    </row>
    <row r="34" spans="1:1">
      <c r="A34" s="3" t="s">
        <v>398</v>
      </c>
    </row>
    <row r="35" spans="1:1">
      <c r="A35" s="3" t="s">
        <v>399</v>
      </c>
    </row>
    <row r="42" spans="1:1" ht="21">
      <c r="A42" s="1" t="s">
        <v>400</v>
      </c>
    </row>
    <row r="49" spans="1:1">
      <c r="A49" s="11" t="s">
        <v>401</v>
      </c>
    </row>
    <row r="50" spans="1:1">
      <c r="A50" s="11" t="s">
        <v>402</v>
      </c>
    </row>
    <row r="51" spans="1:1">
      <c r="A51" s="11" t="s">
        <v>403</v>
      </c>
    </row>
    <row r="66" spans="1:1">
      <c r="A66" s="2" t="s">
        <v>404</v>
      </c>
    </row>
    <row r="68" spans="1:1">
      <c r="A68" s="3" t="s">
        <v>405</v>
      </c>
    </row>
    <row r="69" spans="1:1">
      <c r="A69" s="11" t="s">
        <v>406</v>
      </c>
    </row>
    <row r="70" spans="1:1">
      <c r="A70" s="3" t="s">
        <v>407</v>
      </c>
    </row>
    <row r="71" spans="1:1">
      <c r="A71" s="3" t="s">
        <v>408</v>
      </c>
    </row>
    <row r="73" spans="1:1">
      <c r="A73" s="3" t="s">
        <v>409</v>
      </c>
    </row>
    <row r="74" spans="1:1">
      <c r="A74" s="11" t="s">
        <v>410</v>
      </c>
    </row>
    <row r="75" spans="1:1">
      <c r="A75" s="3" t="s">
        <v>411</v>
      </c>
    </row>
    <row r="76" spans="1:1">
      <c r="A76" s="3" t="s">
        <v>412</v>
      </c>
    </row>
    <row r="82" spans="1:1">
      <c r="A82" s="5" t="s">
        <v>413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7" enableFormatConditionsCalculation="0"/>
  <dimension ref="A1:U100"/>
  <sheetViews>
    <sheetView topLeftCell="B1" zoomScale="90" zoomScaleNormal="90" zoomScalePageLayoutView="90" workbookViewId="0">
      <selection activeCell="M8" sqref="M8"/>
    </sheetView>
  </sheetViews>
  <sheetFormatPr baseColWidth="10" defaultRowHeight="14" x14ac:dyDescent="0"/>
  <cols>
    <col min="7" max="7" width="14" style="23" bestFit="1" customWidth="1"/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22" thickTop="1">
      <c r="A2" s="1" t="s">
        <v>414</v>
      </c>
      <c r="E2" s="25" t="s">
        <v>1115</v>
      </c>
      <c r="F2" s="26">
        <v>2</v>
      </c>
      <c r="G2" s="26"/>
      <c r="H2" s="26"/>
      <c r="I2" s="26" t="str">
        <f>INDEX(A:A,MATCH("*.",A:A,0))</f>
        <v>manici e tracolle handles and shoulder straps 21.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21</v>
      </c>
      <c r="H4" t="e">
        <f>MID(G3,1,F2)</f>
        <v>#N/A</v>
      </c>
      <c r="I4" t="str">
        <f>MID(I2,LEN(I2)-F2,F2)</f>
        <v>21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SHOUC006 MTS01 004</v>
      </c>
      <c r="O4" s="36" t="str">
        <f t="shared" ref="O4:O19" ca="1" si="2">IF($U4, INDEX(J$7:J$9,$M4+1), "")</f>
        <v>SHOUC006</v>
      </c>
      <c r="P4" s="36" t="str">
        <f t="shared" ref="P4:P19" ca="1" si="3">IF($U4, INDEX(K$7:K$9,$M4+1), "")</f>
        <v>MTS01</v>
      </c>
      <c r="Q4" s="36" t="str">
        <f ca="1">J14</f>
        <v>004</v>
      </c>
      <c r="R4" s="37">
        <v>8050450211268</v>
      </c>
      <c r="S4" s="36" t="e">
        <f t="shared" ref="S4:S19" ca="1" si="4">IF($U4, $G$5, "")</f>
        <v>#N/A</v>
      </c>
      <c r="T4" s="36" t="str">
        <f t="shared" ref="T4:T19" ca="1" si="5">IF($U4, $G$4, "")</f>
        <v>21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SHOUC006 MTS01 061</v>
      </c>
      <c r="O5" s="36" t="str">
        <f t="shared" ca="1" si="2"/>
        <v>SHOUC006</v>
      </c>
      <c r="P5" s="36" t="str">
        <f t="shared" ca="1" si="3"/>
        <v>MTS01</v>
      </c>
      <c r="Q5" s="36" t="str">
        <f t="shared" ref="Q5:Q19" ca="1" si="8">J15</f>
        <v>061</v>
      </c>
      <c r="R5" s="37">
        <v>8050450211275</v>
      </c>
      <c r="S5" s="36" t="e">
        <f t="shared" ca="1" si="4"/>
        <v>#N/A</v>
      </c>
      <c r="T5" s="36" t="str">
        <f t="shared" ca="1" si="5"/>
        <v>21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SHOUC006 MTS01 348</v>
      </c>
      <c r="O6" s="36" t="str">
        <f t="shared" ca="1" si="2"/>
        <v>SHOUC006</v>
      </c>
      <c r="P6" s="36" t="str">
        <f t="shared" ca="1" si="3"/>
        <v>MTS01</v>
      </c>
      <c r="Q6" s="36" t="str">
        <f t="shared" ca="1" si="8"/>
        <v>348</v>
      </c>
      <c r="R6" s="37">
        <v>8050450211282</v>
      </c>
      <c r="S6" s="36" t="e">
        <f t="shared" ca="1" si="4"/>
        <v>#N/A</v>
      </c>
      <c r="T6" s="36" t="str">
        <f t="shared" ca="1" si="5"/>
        <v>21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41</v>
      </c>
      <c r="H7" s="40">
        <f ca="1">SUM(G$7:G7)</f>
        <v>41</v>
      </c>
      <c r="I7" s="40" t="str">
        <f t="shared" ref="I7:I9" ca="1" si="11">IF(ISERROR(H7),"",TRIM(INDEX(INDIRECT("A:A"),H7)))</f>
        <v>code SHOUC006 MTS01</v>
      </c>
      <c r="J7" s="51" t="str">
        <f ca="1">MID($I7,6,8)</f>
        <v>SHOUC006</v>
      </c>
      <c r="K7" s="51" t="str">
        <f ca="1">MID($I7,15,30)</f>
        <v>MTS01</v>
      </c>
      <c r="L7" s="31">
        <f t="shared" si="0"/>
        <v>4</v>
      </c>
      <c r="M7" s="31">
        <v>1</v>
      </c>
      <c r="N7" s="36" t="str">
        <f t="shared" ca="1" si="1"/>
        <v>SHOUC400 MTS01 004</v>
      </c>
      <c r="O7" s="36" t="str">
        <f t="shared" ca="1" si="2"/>
        <v>SHOUC400</v>
      </c>
      <c r="P7" s="36" t="str">
        <f t="shared" ca="1" si="3"/>
        <v>MTS01</v>
      </c>
      <c r="Q7" s="36" t="str">
        <f t="shared" ca="1" si="8"/>
        <v>004</v>
      </c>
      <c r="R7" s="37">
        <v>8050450212470</v>
      </c>
      <c r="S7" s="36" t="e">
        <f t="shared" ca="1" si="4"/>
        <v>#N/A</v>
      </c>
      <c r="T7" s="36" t="str">
        <f t="shared" ca="1" si="5"/>
        <v>21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$A42:$A1000</v>
      </c>
      <c r="G8" s="40">
        <f t="shared" ca="1" si="10"/>
        <v>41</v>
      </c>
      <c r="H8" s="40">
        <f ca="1">SUM(G$7:G8)</f>
        <v>82</v>
      </c>
      <c r="I8" s="40" t="str">
        <f t="shared" ca="1" si="11"/>
        <v>code SHOUC400 MTS01</v>
      </c>
      <c r="J8" s="51" t="str">
        <f ca="1">MID($I8,6,8)</f>
        <v>SHOUC400</v>
      </c>
      <c r="K8" s="51" t="str">
        <f ca="1">MID($I8,15,30)</f>
        <v>MTS01</v>
      </c>
      <c r="L8" s="31">
        <f t="shared" si="0"/>
        <v>5</v>
      </c>
      <c r="M8" s="31">
        <f t="shared" si="7"/>
        <v>1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str">
        <f t="shared" ca="1" si="9"/>
        <v>$A83:$A1000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4" t="s">
        <v>415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A11" s="4" t="s">
        <v>416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004 col. 061 col. 348 col. 004   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A12" s="4" t="s">
        <v>417</v>
      </c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10</v>
      </c>
      <c r="H14" s="42">
        <f ca="1">SUM(G$14:G14)</f>
        <v>10</v>
      </c>
      <c r="I14" s="42" t="str">
        <f t="shared" ref="I14:I23" ca="1" si="13">IF(ISERROR(H14),"",TRIM(INDEX(INDIRECT("A:A"),H14)))</f>
        <v>col. 004</v>
      </c>
      <c r="J14" s="43" t="str">
        <f t="shared" ref="J14:J29" ca="1" si="14">MID($G$11,6+9*(ROW(J14)-ROW(J$14)),3)</f>
        <v>004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$A11:$A1000</v>
      </c>
      <c r="G15" s="42">
        <f ca="1">MATCH(E15,INDIRECT(F15),0)</f>
        <v>8</v>
      </c>
      <c r="H15" s="42">
        <f ca="1">SUM(G$14:G15)</f>
        <v>18</v>
      </c>
      <c r="I15" s="42" t="str">
        <f t="shared" ca="1" si="13"/>
        <v>col. 061</v>
      </c>
      <c r="J15" s="43" t="str">
        <f t="shared" ca="1" si="14"/>
        <v>061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$A19:$A1000</v>
      </c>
      <c r="G16" s="42">
        <f ca="1">MATCH(E16,INDIRECT(F16),0)</f>
        <v>8</v>
      </c>
      <c r="H16" s="42">
        <f ca="1">SUM(G$14:G16)</f>
        <v>26</v>
      </c>
      <c r="I16" s="42" t="str">
        <f t="shared" ca="1" si="13"/>
        <v>col. 348</v>
      </c>
      <c r="J16" s="43" t="str">
        <f t="shared" ca="1" si="14"/>
        <v>348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$A27:$A1000</v>
      </c>
      <c r="G17" s="42">
        <f ca="1">MATCH(E17,INDIRECT(F17),0)</f>
        <v>39</v>
      </c>
      <c r="H17" s="42">
        <f ca="1">SUM(G$14:G17)</f>
        <v>65</v>
      </c>
      <c r="I17" s="42" t="str">
        <f t="shared" ca="1" si="13"/>
        <v>col. 004</v>
      </c>
      <c r="J17" s="43" t="str">
        <f t="shared" ca="1" si="14"/>
        <v>004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418</v>
      </c>
      <c r="E18" s="41" t="str">
        <f t="shared" si="15"/>
        <v>col. *</v>
      </c>
      <c r="F18" s="31" t="str">
        <f t="shared" ca="1" si="12"/>
        <v>$A66:$A1000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419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420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421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4" t="s">
        <v>422</v>
      </c>
      <c r="E27" s="35"/>
      <c r="F27" s="31"/>
      <c r="G27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4" t="s">
        <v>423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41" spans="1:1">
      <c r="A41" s="2" t="s">
        <v>424</v>
      </c>
    </row>
    <row r="43" spans="1:1">
      <c r="A43" s="3" t="s">
        <v>425</v>
      </c>
    </row>
    <row r="44" spans="1:1">
      <c r="A44" s="4" t="s">
        <v>426</v>
      </c>
    </row>
    <row r="45" spans="1:1">
      <c r="A45" s="3" t="s">
        <v>427</v>
      </c>
    </row>
    <row r="46" spans="1:1">
      <c r="A46" s="3" t="s">
        <v>428</v>
      </c>
    </row>
    <row r="48" spans="1:1">
      <c r="A48" s="3" t="s">
        <v>429</v>
      </c>
    </row>
    <row r="49" spans="1:1">
      <c r="A49" s="4" t="s">
        <v>430</v>
      </c>
    </row>
    <row r="50" spans="1:1">
      <c r="A50" s="3" t="s">
        <v>431</v>
      </c>
    </row>
    <row r="51" spans="1:1">
      <c r="A51" s="3" t="s">
        <v>432</v>
      </c>
    </row>
    <row r="58" spans="1:1" ht="21">
      <c r="A58" s="1" t="s">
        <v>433</v>
      </c>
    </row>
    <row r="65" spans="1:1">
      <c r="A65" s="4" t="s">
        <v>434</v>
      </c>
    </row>
    <row r="66" spans="1:1">
      <c r="A66" s="4" t="s">
        <v>435</v>
      </c>
    </row>
    <row r="67" spans="1:1">
      <c r="A67" s="4" t="s">
        <v>436</v>
      </c>
    </row>
    <row r="82" spans="1:1">
      <c r="A82" s="2" t="s">
        <v>437</v>
      </c>
    </row>
    <row r="84" spans="1:1">
      <c r="A84" s="3" t="s">
        <v>438</v>
      </c>
    </row>
    <row r="85" spans="1:1">
      <c r="A85" s="4" t="s">
        <v>439</v>
      </c>
    </row>
    <row r="86" spans="1:1">
      <c r="A86" s="3" t="s">
        <v>440</v>
      </c>
    </row>
    <row r="87" spans="1:1">
      <c r="A87" s="3" t="s">
        <v>441</v>
      </c>
    </row>
    <row r="88" spans="1:1">
      <c r="A88" s="4" t="s">
        <v>442</v>
      </c>
    </row>
    <row r="90" spans="1:1">
      <c r="A90" s="3" t="s">
        <v>443</v>
      </c>
    </row>
    <row r="91" spans="1:1">
      <c r="A91" s="4" t="s">
        <v>444</v>
      </c>
    </row>
    <row r="92" spans="1:1">
      <c r="A92" s="3" t="s">
        <v>445</v>
      </c>
    </row>
    <row r="93" spans="1:1">
      <c r="A93" s="3" t="s">
        <v>446</v>
      </c>
    </row>
    <row r="94" spans="1:1">
      <c r="A94" s="4" t="s">
        <v>447</v>
      </c>
    </row>
    <row r="100" spans="1:1">
      <c r="A100" s="6" t="s">
        <v>448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8" enableFormatConditionsCalculation="0"/>
  <dimension ref="A1:U85"/>
  <sheetViews>
    <sheetView topLeftCell="B1" zoomScale="90" zoomScaleNormal="90" zoomScalePageLayoutView="90" workbookViewId="0">
      <selection activeCell="M6" sqref="M6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449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85</v>
      </c>
      <c r="G3" s="24" t="str">
        <f>INDEX($A:$A,F3)</f>
        <v>22.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22</v>
      </c>
      <c r="H4" t="str">
        <f>MID(G3,1,F2)</f>
        <v>22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SHOUG006 ECS00 008</v>
      </c>
      <c r="O4" s="36" t="str">
        <f t="shared" ref="O4:O19" ca="1" si="2">IF($U4, INDEX(J$7:J$9,$M4+1), "")</f>
        <v>SHOUG006</v>
      </c>
      <c r="P4" s="36" t="str">
        <f t="shared" ref="P4:P19" ca="1" si="3">IF($U4, INDEX(K$7:K$9,$M4+1), "")</f>
        <v>ECS00</v>
      </c>
      <c r="Q4" s="36" t="str">
        <f ca="1">J14</f>
        <v>008</v>
      </c>
      <c r="R4" s="37">
        <v>8050450214801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22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v>1</v>
      </c>
      <c r="N5" s="36" t="str">
        <f t="shared" ca="1" si="1"/>
        <v>SHOUG006 TES01 008</v>
      </c>
      <c r="O5" s="36" t="str">
        <f t="shared" ca="1" si="2"/>
        <v>SHOUG006</v>
      </c>
      <c r="P5" s="36" t="str">
        <f t="shared" ca="1" si="3"/>
        <v>TES01</v>
      </c>
      <c r="Q5" s="36" t="str">
        <f t="shared" ref="Q5:Q19" ca="1" si="7">J15</f>
        <v>008</v>
      </c>
      <c r="R5" s="37">
        <v>8050450214832</v>
      </c>
      <c r="S5" s="36" t="str">
        <f t="shared" ca="1" si="4"/>
        <v>fall 2018 .continuativo carry over</v>
      </c>
      <c r="T5" s="36" t="str">
        <f t="shared" ca="1" si="5"/>
        <v>22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ref="M6:M19" si="8">M5</f>
        <v>1</v>
      </c>
      <c r="N6" s="36" t="str">
        <f t="shared" ca="1" si="1"/>
        <v>SHOUG006 TES01 054</v>
      </c>
      <c r="O6" s="36" t="str">
        <f t="shared" ca="1" si="2"/>
        <v>SHOUG006</v>
      </c>
      <c r="P6" s="36" t="str">
        <f t="shared" ca="1" si="3"/>
        <v>TES01</v>
      </c>
      <c r="Q6" s="36" t="str">
        <f t="shared" ca="1" si="7"/>
        <v>054</v>
      </c>
      <c r="R6" s="37">
        <v>8051770309116</v>
      </c>
      <c r="S6" s="36" t="str">
        <f t="shared" ca="1" si="4"/>
        <v>fall 2018 .continuativo carry over</v>
      </c>
      <c r="T6" s="36" t="str">
        <f t="shared" ca="1" si="5"/>
        <v>22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22</v>
      </c>
      <c r="H7" s="40">
        <f ca="1">SUM(G$7:G7)</f>
        <v>22</v>
      </c>
      <c r="I7" s="40" t="str">
        <f t="shared" ref="I7:I9" ca="1" si="11">IF(ISERROR(H7),"",TRIM(INDEX(INDIRECT("A:A"),H7)))</f>
        <v>code SHOUG006 ECS00</v>
      </c>
      <c r="J7" s="51" t="str">
        <f ca="1">MID($I7,6,8)</f>
        <v>SHOUG006</v>
      </c>
      <c r="K7" s="51" t="str">
        <f ca="1">MID($I7,15,30)</f>
        <v>ECS00</v>
      </c>
      <c r="L7" s="31">
        <f t="shared" si="0"/>
        <v>4</v>
      </c>
      <c r="M7" s="31">
        <f t="shared" si="8"/>
        <v>1</v>
      </c>
      <c r="N7" s="36" t="str">
        <f t="shared" ca="1" si="1"/>
        <v>SHOUG006 TES01 055</v>
      </c>
      <c r="O7" s="36" t="str">
        <f t="shared" ca="1" si="2"/>
        <v>SHOUG006</v>
      </c>
      <c r="P7" s="36" t="str">
        <f t="shared" ca="1" si="3"/>
        <v>TES01</v>
      </c>
      <c r="Q7" s="36" t="str">
        <f t="shared" ca="1" si="7"/>
        <v>055</v>
      </c>
      <c r="R7" s="37">
        <v>8050450214825</v>
      </c>
      <c r="S7" s="36" t="str">
        <f t="shared" ca="1" si="4"/>
        <v>fall 2018 .continuativo carry over</v>
      </c>
      <c r="T7" s="36" t="str">
        <f t="shared" ca="1" si="5"/>
        <v>22</v>
      </c>
      <c r="U7" s="38" t="b">
        <f t="shared" ca="1" si="6"/>
        <v>1</v>
      </c>
    </row>
    <row r="8" spans="1:21">
      <c r="A8" s="11" t="s">
        <v>450</v>
      </c>
      <c r="E8" s="39" t="s">
        <v>1127</v>
      </c>
      <c r="F8" s="31" t="str">
        <f t="shared" ca="1" si="9"/>
        <v>$A23:$A1000</v>
      </c>
      <c r="G8" s="40">
        <f t="shared" ca="1" si="10"/>
        <v>47</v>
      </c>
      <c r="H8" s="40">
        <f ca="1">SUM(G$7:G8)</f>
        <v>69</v>
      </c>
      <c r="I8" s="40" t="str">
        <f t="shared" ca="1" si="11"/>
        <v>code SHOUG006 TES01</v>
      </c>
      <c r="J8" s="51" t="str">
        <f ca="1">MID($I8,6,8)</f>
        <v>SHOUG006</v>
      </c>
      <c r="K8" s="51" t="str">
        <f ca="1">MID($I8,15,30)</f>
        <v>TES01</v>
      </c>
      <c r="L8" s="31">
        <f t="shared" si="0"/>
        <v>5</v>
      </c>
      <c r="M8" s="31">
        <f t="shared" si="8"/>
        <v>1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7"/>
        <v xml:space="preserve">  </v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A9" s="11" t="s">
        <v>451</v>
      </c>
      <c r="E9" s="39" t="s">
        <v>1127</v>
      </c>
      <c r="F9" s="31" t="str">
        <f t="shared" ca="1" si="9"/>
        <v>$A70:$A1000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8"/>
        <v>1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7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11" t="s">
        <v>452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8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7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008 col. 054 col. 055        </v>
      </c>
      <c r="H11" s="31"/>
      <c r="I11" s="31"/>
      <c r="J11" s="32"/>
      <c r="K11" s="31"/>
      <c r="L11" s="31">
        <f t="shared" si="0"/>
        <v>8</v>
      </c>
      <c r="M11" s="31">
        <f t="shared" si="8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7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8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7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8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7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8</v>
      </c>
      <c r="H14" s="42">
        <f ca="1">SUM(G$14:G14)</f>
        <v>8</v>
      </c>
      <c r="I14" s="42" t="str">
        <f t="shared" ref="I14:I23" ca="1" si="13">IF(ISERROR(H14),"",TRIM(INDEX(INDIRECT("A:A"),H14)))</f>
        <v>col. 008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8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7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$A9:$A1000</v>
      </c>
      <c r="G15" s="42">
        <f ca="1">MATCH(E15,INDIRECT(F15),0)</f>
        <v>36</v>
      </c>
      <c r="H15" s="42">
        <f ca="1">SUM(G$14:G15)</f>
        <v>44</v>
      </c>
      <c r="I15" s="42" t="str">
        <f t="shared" ca="1" si="13"/>
        <v>col. 008 col. 054 col. 055</v>
      </c>
      <c r="J15" s="43" t="str">
        <f t="shared" ca="1" si="14"/>
        <v>008</v>
      </c>
      <c r="K15" s="31"/>
      <c r="L15" s="31">
        <f t="shared" si="0"/>
        <v>12</v>
      </c>
      <c r="M15" s="31">
        <f t="shared" si="8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7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$A45:$A1000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>054</v>
      </c>
      <c r="K16" s="31"/>
      <c r="L16" s="31">
        <f t="shared" si="0"/>
        <v>13</v>
      </c>
      <c r="M16" s="31">
        <f t="shared" si="8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7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>055</v>
      </c>
      <c r="K17" s="31"/>
      <c r="L17" s="31">
        <f t="shared" si="0"/>
        <v>14</v>
      </c>
      <c r="M17" s="31">
        <f t="shared" si="8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7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 xml:space="preserve">  </v>
      </c>
      <c r="K18" s="31"/>
      <c r="L18" s="31">
        <f t="shared" si="0"/>
        <v>15</v>
      </c>
      <c r="M18" s="31">
        <f t="shared" si="8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7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8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7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2" t="s">
        <v>453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3" t="s">
        <v>454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11" t="s">
        <v>455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3" t="s">
        <v>456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3" t="s">
        <v>457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3" t="s">
        <v>458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11" t="s">
        <v>459</v>
      </c>
    </row>
    <row r="31" spans="1:21">
      <c r="A31" s="3" t="s">
        <v>460</v>
      </c>
    </row>
    <row r="32" spans="1:21">
      <c r="A32" s="3" t="s">
        <v>461</v>
      </c>
    </row>
    <row r="39" spans="1:1" ht="21">
      <c r="A39" s="1" t="s">
        <v>462</v>
      </c>
    </row>
    <row r="44" spans="1:1">
      <c r="A44" s="11" t="s">
        <v>463</v>
      </c>
    </row>
    <row r="45" spans="1:1">
      <c r="A45" s="11" t="s">
        <v>464</v>
      </c>
    </row>
    <row r="46" spans="1:1">
      <c r="A46" s="11" t="s">
        <v>465</v>
      </c>
    </row>
    <row r="69" spans="1:1">
      <c r="A69" s="2" t="s">
        <v>466</v>
      </c>
    </row>
    <row r="71" spans="1:1">
      <c r="A71" s="3" t="s">
        <v>467</v>
      </c>
    </row>
    <row r="72" spans="1:1">
      <c r="A72" s="11" t="s">
        <v>468</v>
      </c>
    </row>
    <row r="73" spans="1:1">
      <c r="A73" s="3" t="s">
        <v>469</v>
      </c>
    </row>
    <row r="74" spans="1:1">
      <c r="A74" s="3" t="s">
        <v>470</v>
      </c>
    </row>
    <row r="76" spans="1:1">
      <c r="A76" s="3" t="s">
        <v>471</v>
      </c>
    </row>
    <row r="77" spans="1:1">
      <c r="A77" s="11" t="s">
        <v>472</v>
      </c>
    </row>
    <row r="78" spans="1:1">
      <c r="A78" s="3" t="s">
        <v>473</v>
      </c>
    </row>
    <row r="79" spans="1:1">
      <c r="A79" s="3" t="s">
        <v>474</v>
      </c>
    </row>
    <row r="85" spans="1:1">
      <c r="A85" s="5" t="s">
        <v>475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19" enableFormatConditionsCalculation="0"/>
  <dimension ref="A1:U120"/>
  <sheetViews>
    <sheetView topLeftCell="B1" zoomScale="90" zoomScaleNormal="90" zoomScalePageLayoutView="90" workbookViewId="0">
      <selection activeCell="M9" sqref="M9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22" thickTop="1">
      <c r="A2" s="1" t="s">
        <v>476</v>
      </c>
      <c r="E2" s="25" t="s">
        <v>1115</v>
      </c>
      <c r="F2" s="26">
        <v>2</v>
      </c>
      <c r="G2" s="26"/>
      <c r="H2" s="26"/>
      <c r="I2" s="26" t="str">
        <f>INDEX(A:A,MATCH("*.",A:A,0))</f>
        <v>manici e tracolle handles and shoulder straps 23.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23</v>
      </c>
      <c r="H4" t="e">
        <f>MID(G3,1,F2)</f>
        <v>#N/A</v>
      </c>
      <c r="I4" t="str">
        <f>MID(I2,LEN(I2)-F2,F2)</f>
        <v>23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SHOUG000 ECS01 008</v>
      </c>
      <c r="O4" s="36" t="str">
        <f t="shared" ref="O4:O19" ca="1" si="2">IF($U4, INDEX(J$7:J$9,$M4+1), "")</f>
        <v>SHOUG000</v>
      </c>
      <c r="P4" s="36" t="str">
        <f t="shared" ref="P4:P19" ca="1" si="3">IF($U4, INDEX(K$7:K$9,$M4+1), "")</f>
        <v>ECS01</v>
      </c>
      <c r="Q4" s="36" t="str">
        <f ca="1">J14</f>
        <v>008</v>
      </c>
      <c r="R4" s="37">
        <v>8050450215440</v>
      </c>
      <c r="S4" s="36" t="e">
        <f t="shared" ref="S4:S19" ca="1" si="4">IF($U4, $G$5, "")</f>
        <v>#N/A</v>
      </c>
      <c r="T4" s="36" t="str">
        <f t="shared" ref="T4:T19" ca="1" si="5">IF($U4, $G$4, "")</f>
        <v>23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SHOUG000 ECS01 054</v>
      </c>
      <c r="O5" s="36" t="str">
        <f t="shared" ca="1" si="2"/>
        <v>SHOUG000</v>
      </c>
      <c r="P5" s="36" t="str">
        <f t="shared" ca="1" si="3"/>
        <v>ECS01</v>
      </c>
      <c r="Q5" s="36" t="str">
        <f t="shared" ref="Q5:Q19" ca="1" si="8">J15</f>
        <v>054</v>
      </c>
      <c r="R5" s="37">
        <v>8050450212487</v>
      </c>
      <c r="S5" s="36" t="e">
        <f t="shared" ca="1" si="4"/>
        <v>#N/A</v>
      </c>
      <c r="T5" s="36" t="str">
        <f t="shared" ca="1" si="5"/>
        <v>23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SHOUG000 ECS01 084</v>
      </c>
      <c r="O6" s="36" t="str">
        <f t="shared" ca="1" si="2"/>
        <v>SHOUG000</v>
      </c>
      <c r="P6" s="36" t="str">
        <f t="shared" ca="1" si="3"/>
        <v>ECS01</v>
      </c>
      <c r="Q6" s="36" t="str">
        <f t="shared" ca="1" si="8"/>
        <v>084</v>
      </c>
      <c r="R6" s="37">
        <v>8050450214351</v>
      </c>
      <c r="S6" s="36" t="e">
        <f t="shared" ca="1" si="4"/>
        <v>#N/A</v>
      </c>
      <c r="T6" s="36" t="str">
        <f t="shared" ca="1" si="5"/>
        <v>23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39</v>
      </c>
      <c r="H7" s="40">
        <f ca="1">SUM(G$7:G7)</f>
        <v>39</v>
      </c>
      <c r="I7" s="40" t="str">
        <f t="shared" ref="I7:I9" ca="1" si="11">IF(ISERROR(H7),"",TRIM(INDEX(INDIRECT("A:A"),H7)))</f>
        <v>code SHOUG000 ECS01</v>
      </c>
      <c r="J7" s="51" t="str">
        <f ca="1">MID($I7,6,8)</f>
        <v>SHOUG000</v>
      </c>
      <c r="K7" s="51" t="str">
        <f ca="1">MID($I7,15,30)</f>
        <v>ECS01</v>
      </c>
      <c r="L7" s="31">
        <f t="shared" si="0"/>
        <v>4</v>
      </c>
      <c r="M7" s="31">
        <f t="shared" si="7"/>
        <v>0</v>
      </c>
      <c r="N7" s="36" t="str">
        <f t="shared" ca="1" si="1"/>
        <v>SHOUG000 ECS01 055</v>
      </c>
      <c r="O7" s="36" t="str">
        <f t="shared" ca="1" si="2"/>
        <v>SHOUG000</v>
      </c>
      <c r="P7" s="36" t="str">
        <f t="shared" ca="1" si="3"/>
        <v>ECS01</v>
      </c>
      <c r="Q7" s="36" t="str">
        <f t="shared" ca="1" si="8"/>
        <v>055</v>
      </c>
      <c r="R7" s="37">
        <v>8050450215464</v>
      </c>
      <c r="S7" s="36" t="e">
        <f t="shared" ca="1" si="4"/>
        <v>#N/A</v>
      </c>
      <c r="T7" s="36" t="str">
        <f t="shared" ca="1" si="5"/>
        <v>23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$A40:$A1000</v>
      </c>
      <c r="G8" s="40">
        <f t="shared" ca="1" si="10"/>
        <v>65</v>
      </c>
      <c r="H8" s="40">
        <f ca="1">SUM(G$7:G8)</f>
        <v>104</v>
      </c>
      <c r="I8" s="40" t="str">
        <f t="shared" ca="1" si="11"/>
        <v>code SHOUG000 PES00</v>
      </c>
      <c r="J8" s="51" t="str">
        <f ca="1">MID($I8,6,8)</f>
        <v>SHOUG000</v>
      </c>
      <c r="K8" s="51" t="str">
        <f ca="1">MID($I8,15,30)</f>
        <v>PES00</v>
      </c>
      <c r="L8" s="31">
        <f t="shared" si="0"/>
        <v>5</v>
      </c>
      <c r="M8" s="31">
        <v>1</v>
      </c>
      <c r="N8" s="36" t="str">
        <f t="shared" ca="1" si="1"/>
        <v>SHOUG000 PES00 054</v>
      </c>
      <c r="O8" s="36" t="str">
        <f t="shared" ca="1" si="2"/>
        <v>SHOUG000</v>
      </c>
      <c r="P8" s="36" t="str">
        <f t="shared" ca="1" si="3"/>
        <v>PES00</v>
      </c>
      <c r="Q8" s="36" t="str">
        <f t="shared" ca="1" si="8"/>
        <v>054</v>
      </c>
      <c r="R8" s="37">
        <v>8050450215426</v>
      </c>
      <c r="S8" s="36" t="e">
        <f t="shared" ca="1" si="4"/>
        <v>#N/A</v>
      </c>
      <c r="T8" s="36" t="str">
        <f t="shared" ca="1" si="5"/>
        <v>23</v>
      </c>
      <c r="U8" s="38" t="b">
        <f t="shared" ca="1" si="6"/>
        <v>1</v>
      </c>
    </row>
    <row r="9" spans="1:21">
      <c r="A9" s="4" t="s">
        <v>477</v>
      </c>
      <c r="E9" s="39" t="s">
        <v>1127</v>
      </c>
      <c r="F9" s="31" t="str">
        <f t="shared" ca="1" si="9"/>
        <v>$A105:$A1000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>SHOUG000 PES00 084</v>
      </c>
      <c r="O9" s="36" t="str">
        <f t="shared" ca="1" si="2"/>
        <v>SHOUG000</v>
      </c>
      <c r="P9" s="36" t="str">
        <f t="shared" ca="1" si="3"/>
        <v>PES00</v>
      </c>
      <c r="Q9" s="36" t="str">
        <f t="shared" ca="1" si="8"/>
        <v>084</v>
      </c>
      <c r="R9" s="37">
        <v>8050450215419</v>
      </c>
      <c r="S9" s="36" t="e">
        <f t="shared" ca="1" si="4"/>
        <v>#N/A</v>
      </c>
      <c r="T9" s="36" t="str">
        <f t="shared" ca="1" si="5"/>
        <v>23</v>
      </c>
      <c r="U9" s="38" t="b">
        <f t="shared" ca="1" si="6"/>
        <v>1</v>
      </c>
    </row>
    <row r="10" spans="1:21">
      <c r="A10" s="4" t="s">
        <v>478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>SHOUG000 PES00 055</v>
      </c>
      <c r="O10" s="36" t="str">
        <f t="shared" ca="1" si="2"/>
        <v>SHOUG000</v>
      </c>
      <c r="P10" s="36" t="str">
        <f t="shared" ca="1" si="3"/>
        <v>PES00</v>
      </c>
      <c r="Q10" s="36" t="str">
        <f t="shared" ca="1" si="8"/>
        <v>055</v>
      </c>
      <c r="R10" s="37">
        <v>8050450215433</v>
      </c>
      <c r="S10" s="36" t="e">
        <f t="shared" ca="1" si="4"/>
        <v>#N/A</v>
      </c>
      <c r="T10" s="36" t="str">
        <f t="shared" ca="1" si="5"/>
        <v>23</v>
      </c>
      <c r="U10" s="38" t="b">
        <f t="shared" ca="1" si="6"/>
        <v>1</v>
      </c>
    </row>
    <row r="11" spans="1:21">
      <c r="A11" s="4" t="s">
        <v>479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054 col. 084 col. 055 col. 054 col. 084 col. 055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9</v>
      </c>
      <c r="H14" s="42">
        <f ca="1">SUM(G$14:G14)</f>
        <v>9</v>
      </c>
      <c r="I14" s="42" t="str">
        <f t="shared" ref="I14:I23" ca="1" si="13">IF(ISERROR(H14),"",TRIM(INDEX(INDIRECT("A:A"),H14)))</f>
        <v>col. 008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$A10:$A1000</v>
      </c>
      <c r="G15" s="42">
        <f ca="1">MATCH(E15,INDIRECT(F15),0)</f>
        <v>8</v>
      </c>
      <c r="H15" s="42">
        <f ca="1">SUM(G$14:G15)</f>
        <v>17</v>
      </c>
      <c r="I15" s="42" t="str">
        <f t="shared" ca="1" si="13"/>
        <v>col. 054</v>
      </c>
      <c r="J15" s="43" t="str">
        <f t="shared" ca="1" si="14"/>
        <v>054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$A18:$A1000</v>
      </c>
      <c r="G16" s="42">
        <f ca="1">MATCH(E16,INDIRECT(F16),0)</f>
        <v>8</v>
      </c>
      <c r="H16" s="42">
        <f ca="1">SUM(G$14:G16)</f>
        <v>25</v>
      </c>
      <c r="I16" s="42" t="str">
        <f t="shared" ca="1" si="13"/>
        <v>col. 084</v>
      </c>
      <c r="J16" s="43" t="str">
        <f t="shared" ca="1" si="14"/>
        <v>084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480</v>
      </c>
      <c r="E17" s="41" t="str">
        <f t="shared" si="15"/>
        <v>col. *</v>
      </c>
      <c r="F17" s="31" t="str">
        <f t="shared" ca="1" si="12"/>
        <v>$A26:$A1000</v>
      </c>
      <c r="G17" s="42">
        <f ca="1">MATCH(E17,INDIRECT(F17),0)</f>
        <v>35</v>
      </c>
      <c r="H17" s="42">
        <f ca="1">SUM(G$14:G17)</f>
        <v>60</v>
      </c>
      <c r="I17" s="42" t="str">
        <f t="shared" ca="1" si="13"/>
        <v>col. 055</v>
      </c>
      <c r="J17" s="43" t="str">
        <f t="shared" ca="1" si="14"/>
        <v>055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481</v>
      </c>
      <c r="E18" s="41" t="str">
        <f t="shared" si="15"/>
        <v>col. *</v>
      </c>
      <c r="F18" s="31" t="str">
        <f t="shared" ca="1" si="12"/>
        <v>$A61:$A1000</v>
      </c>
      <c r="G18" s="42">
        <f ca="1">MATCH(E18,INDIRECT(F18),0)</f>
        <v>14</v>
      </c>
      <c r="H18" s="42">
        <f ca="1">SUM(G$14:G18)</f>
        <v>74</v>
      </c>
      <c r="I18" s="42" t="str">
        <f t="shared" ca="1" si="13"/>
        <v>col. 054</v>
      </c>
      <c r="J18" s="43" t="str">
        <f t="shared" ca="1" si="14"/>
        <v>054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482</v>
      </c>
      <c r="E19" s="41" t="str">
        <f t="shared" si="15"/>
        <v>col. *</v>
      </c>
      <c r="F19" s="31" t="str">
        <f t="shared" ca="1" si="12"/>
        <v>$A75:$A1000</v>
      </c>
      <c r="G19" s="42">
        <f t="shared" ref="G19:G23" ca="1" si="16">MATCH(E19,INDIRECT(F19),0)</f>
        <v>8</v>
      </c>
      <c r="H19" s="42">
        <f ca="1">SUM(G$14:G19)</f>
        <v>82</v>
      </c>
      <c r="I19" s="42" t="str">
        <f t="shared" ca="1" si="13"/>
        <v>col. 084</v>
      </c>
      <c r="J19" s="43" t="str">
        <f t="shared" ca="1" si="14"/>
        <v>084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str">
        <f t="shared" ca="1" si="12"/>
        <v>$A83:$A1000</v>
      </c>
      <c r="G20" s="42">
        <f t="shared" ca="1" si="16"/>
        <v>8</v>
      </c>
      <c r="H20" s="42">
        <f ca="1">SUM(G$14:G20)</f>
        <v>90</v>
      </c>
      <c r="I20" s="42" t="str">
        <f t="shared" ca="1" si="13"/>
        <v>col. 055</v>
      </c>
      <c r="J20" s="43" t="str">
        <f t="shared" ca="1" si="14"/>
        <v>055</v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str">
        <f t="shared" ca="1" si="12"/>
        <v>$A91:$A1000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4" t="s">
        <v>483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484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4" t="s">
        <v>485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9" spans="1:1">
      <c r="A39" s="2" t="s">
        <v>486</v>
      </c>
    </row>
    <row r="41" spans="1:1">
      <c r="A41" s="3" t="s">
        <v>487</v>
      </c>
    </row>
    <row r="42" spans="1:1">
      <c r="A42" s="4" t="s">
        <v>488</v>
      </c>
    </row>
    <row r="43" spans="1:1">
      <c r="A43" s="3" t="s">
        <v>489</v>
      </c>
    </row>
    <row r="44" spans="1:1">
      <c r="A44" s="3" t="s">
        <v>490</v>
      </c>
    </row>
    <row r="46" spans="1:1">
      <c r="A46" s="3" t="s">
        <v>491</v>
      </c>
    </row>
    <row r="47" spans="1:1">
      <c r="A47" s="4" t="s">
        <v>492</v>
      </c>
    </row>
    <row r="48" spans="1:1">
      <c r="A48" s="3" t="s">
        <v>493</v>
      </c>
    </row>
    <row r="49" spans="1:1">
      <c r="A49" s="3" t="s">
        <v>494</v>
      </c>
    </row>
    <row r="60" spans="1:1">
      <c r="A60" s="4" t="s">
        <v>495</v>
      </c>
    </row>
    <row r="61" spans="1:1">
      <c r="A61" s="4" t="s">
        <v>496</v>
      </c>
    </row>
    <row r="62" spans="1:1">
      <c r="A62" s="4" t="s">
        <v>497</v>
      </c>
    </row>
    <row r="67" spans="1:1" ht="21">
      <c r="A67" s="1" t="s">
        <v>498</v>
      </c>
    </row>
    <row r="74" spans="1:1">
      <c r="A74" s="4" t="s">
        <v>499</v>
      </c>
    </row>
    <row r="75" spans="1:1">
      <c r="A75" s="4" t="s">
        <v>500</v>
      </c>
    </row>
    <row r="76" spans="1:1">
      <c r="A76" s="4" t="s">
        <v>501</v>
      </c>
    </row>
    <row r="82" spans="1:1">
      <c r="A82" s="4" t="s">
        <v>502</v>
      </c>
    </row>
    <row r="83" spans="1:1">
      <c r="A83" s="4" t="s">
        <v>503</v>
      </c>
    </row>
    <row r="84" spans="1:1">
      <c r="A84" s="4" t="s">
        <v>504</v>
      </c>
    </row>
    <row r="90" spans="1:1">
      <c r="A90" s="4" t="s">
        <v>505</v>
      </c>
    </row>
    <row r="91" spans="1:1">
      <c r="A91" s="4" t="s">
        <v>506</v>
      </c>
    </row>
    <row r="92" spans="1:1">
      <c r="A92" s="4" t="s">
        <v>507</v>
      </c>
    </row>
    <row r="104" spans="1:1">
      <c r="A104" s="2" t="s">
        <v>508</v>
      </c>
    </row>
    <row r="106" spans="1:1">
      <c r="A106" s="3" t="s">
        <v>509</v>
      </c>
    </row>
    <row r="107" spans="1:1">
      <c r="A107" s="3" t="s">
        <v>510</v>
      </c>
    </row>
    <row r="108" spans="1:1">
      <c r="A108" s="3" t="s">
        <v>511</v>
      </c>
    </row>
    <row r="110" spans="1:1">
      <c r="A110" s="3" t="s">
        <v>512</v>
      </c>
    </row>
    <row r="111" spans="1:1">
      <c r="A111" s="3" t="s">
        <v>513</v>
      </c>
    </row>
    <row r="112" spans="1:1">
      <c r="A112" s="3" t="s">
        <v>514</v>
      </c>
    </row>
    <row r="120" spans="1:1">
      <c r="A120" s="6" t="s">
        <v>515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" enableFormatConditionsCalculation="0"/>
  <dimension ref="A1:U80"/>
  <sheetViews>
    <sheetView tabSelected="1" topLeftCell="H1" zoomScale="90" zoomScaleNormal="90" zoomScalePageLayoutView="90" workbookViewId="0">
      <selection activeCell="T15" sqref="T15"/>
    </sheetView>
  </sheetViews>
  <sheetFormatPr baseColWidth="10" defaultRowHeight="14" x14ac:dyDescent="0"/>
  <cols>
    <col min="8" max="8" width="35" style="23" customWidth="1"/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  <col min="19" max="19" width="26" bestFit="1" customWidth="1"/>
  </cols>
  <sheetData>
    <row r="1" spans="1:21" ht="22" thickBot="1">
      <c r="A1" s="1" t="s">
        <v>0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80</v>
      </c>
      <c r="G3" s="24" t="str">
        <f>INDEX($A:$A,F3)</f>
        <v>04. O bag fall 2018 .continuativo carry over</v>
      </c>
      <c r="H3"/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04</v>
      </c>
      <c r="H4" t="str">
        <f>MID(G3,1,F2)</f>
        <v>04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OBAGB001 EVS00 371</v>
      </c>
      <c r="O4" s="36" t="str">
        <f t="shared" ref="O4:O19" ca="1" si="2">IF($U4, INDEX(J$7:J$9,$M4+1), "")</f>
        <v>OBAGB001</v>
      </c>
      <c r="P4" s="36" t="str">
        <f t="shared" ref="P4:P19" ca="1" si="3">IF($U4, INDEX(K$7:K$9,$M4+1), "")</f>
        <v>EVS00</v>
      </c>
      <c r="Q4" s="36" t="str">
        <f ca="1">J14</f>
        <v>371</v>
      </c>
      <c r="R4" s="37">
        <v>8056099179433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04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OBAGB001 EVS00 017</v>
      </c>
      <c r="O5" s="36" t="str">
        <f t="shared" ca="1" si="2"/>
        <v>OBAGB001</v>
      </c>
      <c r="P5" s="36" t="str">
        <f t="shared" ca="1" si="3"/>
        <v>EVS00</v>
      </c>
      <c r="Q5" s="36" t="str">
        <f t="shared" ref="Q5:Q19" ca="1" si="8">J15</f>
        <v>017</v>
      </c>
      <c r="R5" s="37">
        <v>8050450217574</v>
      </c>
      <c r="S5" s="36" t="str">
        <f t="shared" ca="1" si="4"/>
        <v>fall 2018 .continuativo carry over</v>
      </c>
      <c r="T5" s="36" t="str">
        <f t="shared" ca="1" si="5"/>
        <v>04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OBAGB001 EVS00 078</v>
      </c>
      <c r="O6" s="36" t="str">
        <f t="shared" ca="1" si="2"/>
        <v>OBAGB001</v>
      </c>
      <c r="P6" s="36" t="str">
        <f t="shared" ca="1" si="3"/>
        <v>EVS00</v>
      </c>
      <c r="Q6" s="36" t="str">
        <f t="shared" ca="1" si="8"/>
        <v>078</v>
      </c>
      <c r="R6" s="37">
        <v>8051770308669</v>
      </c>
      <c r="S6" s="36" t="str">
        <f t="shared" ca="1" si="4"/>
        <v>fall 2018 .continuativo carry over</v>
      </c>
      <c r="T6" s="36" t="str">
        <f t="shared" ca="1" si="5"/>
        <v>04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13</v>
      </c>
      <c r="H7" s="40">
        <f ca="1">SUM(G$7:G7)</f>
        <v>13</v>
      </c>
      <c r="I7" s="40" t="str">
        <f t="shared" ref="I7:I9" ca="1" si="11">IF(ISERROR(H7),"",TRIM(INDEX(INDIRECT("A:A"),H7)))</f>
        <v>code OBAGB001 EVS00</v>
      </c>
      <c r="J7" s="51" t="str">
        <f ca="1">MID($I7,6,8)</f>
        <v>OBAGB001</v>
      </c>
      <c r="K7" s="51" t="str">
        <f ca="1">MID($I7,15,30)</f>
        <v>EVS00</v>
      </c>
      <c r="L7" s="31">
        <f t="shared" si="0"/>
        <v>4</v>
      </c>
      <c r="M7" s="31">
        <f t="shared" si="7"/>
        <v>0</v>
      </c>
      <c r="N7" s="36" t="str">
        <f t="shared" ca="1" si="1"/>
        <v>OBAGB001 EVS00 071</v>
      </c>
      <c r="O7" s="36" t="str">
        <f t="shared" ca="1" si="2"/>
        <v>OBAGB001</v>
      </c>
      <c r="P7" s="36" t="str">
        <f t="shared" ca="1" si="3"/>
        <v>EVS00</v>
      </c>
      <c r="Q7" s="36" t="str">
        <f t="shared" ca="1" si="8"/>
        <v>071</v>
      </c>
      <c r="R7" s="37">
        <v>8051770308652</v>
      </c>
      <c r="S7" s="36" t="str">
        <f t="shared" ca="1" si="4"/>
        <v>fall 2018 .continuativo carry over</v>
      </c>
      <c r="T7" s="36" t="str">
        <f t="shared" ca="1" si="5"/>
        <v>04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$A14:$A1000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>OBAGB001 EVS00 055</v>
      </c>
      <c r="O8" s="36" t="str">
        <f t="shared" ca="1" si="2"/>
        <v>OBAGB001</v>
      </c>
      <c r="P8" s="36" t="str">
        <f t="shared" ca="1" si="3"/>
        <v>EVS00</v>
      </c>
      <c r="Q8" s="36" t="str">
        <f t="shared" ca="1" si="8"/>
        <v>055</v>
      </c>
      <c r="R8" s="37">
        <v>8051770308638</v>
      </c>
      <c r="S8" s="36" t="str">
        <f t="shared" ca="1" si="4"/>
        <v>fall 2018 .continuativo carry over</v>
      </c>
      <c r="T8" s="36" t="str">
        <f t="shared" ca="1" si="5"/>
        <v>04</v>
      </c>
      <c r="U8" s="38" t="b">
        <f t="shared" ca="1" si="6"/>
        <v>1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 xml:space="preserve">  </v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017 col. 078 col. 071 col. 055 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A13" s="2" t="s">
        <v>1</v>
      </c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26</v>
      </c>
      <c r="H14" s="42">
        <f ca="1">SUM(G$14:G14)</f>
        <v>26</v>
      </c>
      <c r="I14" s="42" t="str">
        <f t="shared" ref="I14:I23" ca="1" si="13">IF(ISERROR(H14),"",TRIM(INDEX(INDIRECT("A:A"),H14)))</f>
        <v>col. 371 col. 017 col. 078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3" t="s">
        <v>2</v>
      </c>
      <c r="E15" s="41" t="str">
        <f>E14</f>
        <v>col. *</v>
      </c>
      <c r="F15" s="31" t="str">
        <f t="shared" ca="1" si="12"/>
        <v>$A27:$A1000</v>
      </c>
      <c r="G15" s="42">
        <f ca="1">MATCH(E15,INDIRECT(F15),0)</f>
        <v>48</v>
      </c>
      <c r="H15" s="42">
        <f ca="1">SUM(G$14:G15)</f>
        <v>74</v>
      </c>
      <c r="I15" s="42" t="str">
        <f t="shared" ca="1" si="13"/>
        <v>col. 071 col. 055</v>
      </c>
      <c r="J15" s="43" t="str">
        <f t="shared" ca="1" si="14"/>
        <v>017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3" t="s">
        <v>3</v>
      </c>
      <c r="E16" s="41" t="str">
        <f t="shared" ref="E16:E23" si="15">E15</f>
        <v>col. *</v>
      </c>
      <c r="F16" s="31" t="str">
        <f t="shared" ca="1" si="12"/>
        <v>$A75:$A1000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>078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3" t="s">
        <v>4</v>
      </c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>071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5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 xml:space="preserve">  </v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6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4" t="s">
        <v>7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4" t="s">
        <v>8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H30" s="23">
        <v>8056099179433</v>
      </c>
    </row>
    <row r="31" spans="1:21">
      <c r="H31" s="23">
        <v>8050450217574</v>
      </c>
    </row>
    <row r="32" spans="1:21">
      <c r="H32" s="23">
        <v>8051770308669</v>
      </c>
    </row>
    <row r="33" spans="1:8">
      <c r="H33" s="23">
        <v>8051770308652</v>
      </c>
    </row>
    <row r="34" spans="1:8">
      <c r="H34" s="23">
        <v>8051770308638</v>
      </c>
    </row>
    <row r="35" spans="1:8">
      <c r="G35" t="s">
        <v>1136</v>
      </c>
    </row>
    <row r="38" spans="1:8">
      <c r="A38" s="3" t="s">
        <v>9</v>
      </c>
    </row>
    <row r="39" spans="1:8">
      <c r="A39" s="3" t="s">
        <v>10</v>
      </c>
    </row>
    <row r="40" spans="1:8">
      <c r="A40" s="3" t="s">
        <v>11</v>
      </c>
    </row>
    <row r="41" spans="1:8">
      <c r="A41" s="4" t="s">
        <v>12</v>
      </c>
    </row>
    <row r="42" spans="1:8">
      <c r="A42" s="4" t="s">
        <v>13</v>
      </c>
    </row>
    <row r="74" spans="1:1">
      <c r="A74" s="4" t="s">
        <v>14</v>
      </c>
    </row>
    <row r="75" spans="1:1">
      <c r="A75" s="4" t="s">
        <v>15</v>
      </c>
    </row>
    <row r="76" spans="1:1">
      <c r="A76" s="4" t="s">
        <v>16</v>
      </c>
    </row>
    <row r="80" spans="1:1">
      <c r="A80" s="5" t="s">
        <v>17</v>
      </c>
    </row>
  </sheetData>
  <phoneticPr fontId="18" type="noConversion"/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pageSetup paperSize="9" orientation="portrait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0" enableFormatConditionsCalculation="0"/>
  <dimension ref="A1:U108"/>
  <sheetViews>
    <sheetView topLeftCell="B1" zoomScale="90" zoomScaleNormal="90" zoomScalePageLayoutView="90" workbookViewId="0">
      <selection activeCell="M8" sqref="M8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516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108</v>
      </c>
      <c r="G3" s="24" t="str">
        <f>INDEX($A:$A,F3)</f>
        <v>24.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24</v>
      </c>
      <c r="H4" t="str">
        <f>MID(G3,1,F2)</f>
        <v>24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SHOUC317 ECS00 084</v>
      </c>
      <c r="O4" s="36" t="str">
        <f t="shared" ref="O4:O19" ca="1" si="2">IF($U4, INDEX(J$7:J$9,$M4+1), "")</f>
        <v>SHOUC317</v>
      </c>
      <c r="P4" s="36" t="str">
        <f t="shared" ref="P4:P19" ca="1" si="3">IF($U4, INDEX(K$7:K$9,$M4+1), "")</f>
        <v>ECS00</v>
      </c>
      <c r="Q4" s="36" t="str">
        <f ca="1">J14</f>
        <v>084</v>
      </c>
      <c r="R4" s="37">
        <v>8056099170690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24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SHOUC317 ECS00 054</v>
      </c>
      <c r="O5" s="36" t="str">
        <f t="shared" ca="1" si="2"/>
        <v>SHOUC317</v>
      </c>
      <c r="P5" s="36" t="str">
        <f t="shared" ca="1" si="3"/>
        <v>ECS00</v>
      </c>
      <c r="Q5" s="36" t="str">
        <f t="shared" ref="Q5:Q19" ca="1" si="8">J15</f>
        <v>054</v>
      </c>
      <c r="R5" s="37">
        <v>8056099170683</v>
      </c>
      <c r="S5" s="36" t="str">
        <f t="shared" ca="1" si="4"/>
        <v>fall 2018 .continuativo carry over</v>
      </c>
      <c r="T5" s="36" t="str">
        <f t="shared" ca="1" si="5"/>
        <v>24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SHOUC317 ECS00 055</v>
      </c>
      <c r="O6" s="36" t="str">
        <f t="shared" ca="1" si="2"/>
        <v>SHOUC317</v>
      </c>
      <c r="P6" s="36" t="str">
        <f t="shared" ca="1" si="3"/>
        <v>ECS00</v>
      </c>
      <c r="Q6" s="36" t="str">
        <f t="shared" ca="1" si="8"/>
        <v>055</v>
      </c>
      <c r="R6" s="37">
        <v>8056099170706</v>
      </c>
      <c r="S6" s="36" t="str">
        <f t="shared" ca="1" si="4"/>
        <v>fall 2018 .continuativo carry over</v>
      </c>
      <c r="T6" s="36" t="str">
        <f t="shared" ca="1" si="5"/>
        <v>24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42</v>
      </c>
      <c r="H7" s="40">
        <f ca="1">SUM(G$7:G7)</f>
        <v>42</v>
      </c>
      <c r="I7" s="40" t="str">
        <f t="shared" ref="I7:I9" ca="1" si="11">IF(ISERROR(H7),"",TRIM(INDEX(INDIRECT("A:A"),H7)))</f>
        <v>code SHOUC317 ECS00</v>
      </c>
      <c r="J7" s="51" t="str">
        <f ca="1">MID($I7,6,8)</f>
        <v>SHOUC317</v>
      </c>
      <c r="K7" s="51" t="str">
        <f ca="1">MID($I7,15,30)</f>
        <v>ECS00</v>
      </c>
      <c r="L7" s="31">
        <f t="shared" si="0"/>
        <v>4</v>
      </c>
      <c r="M7" s="31">
        <v>1</v>
      </c>
      <c r="N7" s="36" t="str">
        <f t="shared" ca="1" si="1"/>
        <v>SHOUA203 ECS00 084</v>
      </c>
      <c r="O7" s="36" t="str">
        <f t="shared" ca="1" si="2"/>
        <v>SHOUA203</v>
      </c>
      <c r="P7" s="36" t="str">
        <f t="shared" ca="1" si="3"/>
        <v>ECS00</v>
      </c>
      <c r="Q7" s="36" t="str">
        <f t="shared" ca="1" si="8"/>
        <v>084</v>
      </c>
      <c r="R7" s="37">
        <v>8050450211138</v>
      </c>
      <c r="S7" s="36" t="str">
        <f t="shared" ca="1" si="4"/>
        <v>fall 2018 .continuativo carry over</v>
      </c>
      <c r="T7" s="36" t="str">
        <f t="shared" ca="1" si="5"/>
        <v>24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$A43:$A1000</v>
      </c>
      <c r="G8" s="40">
        <f t="shared" ca="1" si="10"/>
        <v>48</v>
      </c>
      <c r="H8" s="40">
        <f ca="1">SUM(G$7:G8)</f>
        <v>90</v>
      </c>
      <c r="I8" s="40" t="str">
        <f t="shared" ca="1" si="11"/>
        <v>code SHOUA203 ECS00</v>
      </c>
      <c r="J8" s="51" t="str">
        <f ca="1">MID($I8,6,8)</f>
        <v>SHOUA203</v>
      </c>
      <c r="K8" s="51" t="str">
        <f ca="1">MID($I8,15,30)</f>
        <v>ECS00</v>
      </c>
      <c r="L8" s="31">
        <f t="shared" si="0"/>
        <v>5</v>
      </c>
      <c r="M8" s="31">
        <f t="shared" si="7"/>
        <v>1</v>
      </c>
      <c r="N8" s="36" t="str">
        <f t="shared" ca="1" si="1"/>
        <v>SHOUA203 ECS00 055</v>
      </c>
      <c r="O8" s="36" t="str">
        <f t="shared" ca="1" si="2"/>
        <v>SHOUA203</v>
      </c>
      <c r="P8" s="36" t="str">
        <f t="shared" ca="1" si="3"/>
        <v>ECS00</v>
      </c>
      <c r="Q8" s="36" t="str">
        <f t="shared" ca="1" si="8"/>
        <v>055</v>
      </c>
      <c r="R8" s="37">
        <v>8050450211114</v>
      </c>
      <c r="S8" s="36" t="str">
        <f t="shared" ca="1" si="4"/>
        <v>fall 2018 .continuativo carry over</v>
      </c>
      <c r="T8" s="36" t="str">
        <f t="shared" ca="1" si="5"/>
        <v>24</v>
      </c>
      <c r="U8" s="38" t="b">
        <f t="shared" ca="1" si="6"/>
        <v>1</v>
      </c>
    </row>
    <row r="9" spans="1:21">
      <c r="E9" s="39" t="s">
        <v>1127</v>
      </c>
      <c r="F9" s="31" t="str">
        <f t="shared" ca="1" si="9"/>
        <v>$A91:$A1000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A11" s="4" t="s">
        <v>517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084 col. 054 col. 055 col. 084 col. 055  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A12" s="4" t="s">
        <v>518</v>
      </c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A13" s="4" t="s">
        <v>519</v>
      </c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11</v>
      </c>
      <c r="H14" s="42">
        <f ca="1">SUM(G$14:G14)</f>
        <v>11</v>
      </c>
      <c r="I14" s="42" t="str">
        <f t="shared" ref="I14:I23" ca="1" si="13">IF(ISERROR(H14),"",TRIM(INDEX(INDIRECT("A:A"),H14)))</f>
        <v>col. 084</v>
      </c>
      <c r="J14" s="43" t="str">
        <f t="shared" ref="J14:J29" ca="1" si="14">MID($G$11,6+9*(ROW(J14)-ROW(J$14)),3)</f>
        <v>084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$A12:$A1000</v>
      </c>
      <c r="G15" s="42">
        <f ca="1">MATCH(E15,INDIRECT(F15),0)</f>
        <v>8</v>
      </c>
      <c r="H15" s="42">
        <f ca="1">SUM(G$14:G15)</f>
        <v>19</v>
      </c>
      <c r="I15" s="42" t="str">
        <f t="shared" ca="1" si="13"/>
        <v>col. 054</v>
      </c>
      <c r="J15" s="43" t="str">
        <f t="shared" ca="1" si="14"/>
        <v>054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$A20:$A1000</v>
      </c>
      <c r="G16" s="42">
        <f ca="1">MATCH(E16,INDIRECT(F16),0)</f>
        <v>8</v>
      </c>
      <c r="H16" s="42">
        <f ca="1">SUM(G$14:G16)</f>
        <v>27</v>
      </c>
      <c r="I16" s="42" t="str">
        <f t="shared" ca="1" si="13"/>
        <v>col. 055</v>
      </c>
      <c r="J16" s="43" t="str">
        <f t="shared" ca="1" si="14"/>
        <v>055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$A28:$A1000</v>
      </c>
      <c r="G17" s="42">
        <f ca="1">MATCH(E17,INDIRECT(F17),0)</f>
        <v>40</v>
      </c>
      <c r="H17" s="42">
        <f ca="1">SUM(G$14:G17)</f>
        <v>67</v>
      </c>
      <c r="I17" s="42" t="str">
        <f t="shared" ca="1" si="13"/>
        <v>col. 084</v>
      </c>
      <c r="J17" s="43" t="str">
        <f t="shared" ca="1" si="14"/>
        <v>084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str">
        <f t="shared" ca="1" si="12"/>
        <v>$A68:$A1000</v>
      </c>
      <c r="G18" s="42">
        <f ca="1">MATCH(E18,INDIRECT(F18),0)</f>
        <v>8</v>
      </c>
      <c r="H18" s="42">
        <f ca="1">SUM(G$14:G18)</f>
        <v>75</v>
      </c>
      <c r="I18" s="42" t="str">
        <f t="shared" ca="1" si="13"/>
        <v>col. 055</v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520</v>
      </c>
      <c r="E19" s="41" t="str">
        <f t="shared" si="15"/>
        <v>col. *</v>
      </c>
      <c r="F19" s="31" t="str">
        <f t="shared" ca="1" si="12"/>
        <v>$A76:$A1000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521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4" t="s">
        <v>522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4" t="s">
        <v>523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4" t="s">
        <v>524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4" t="s">
        <v>525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40" spans="1:1">
      <c r="A40" s="3" t="s">
        <v>526</v>
      </c>
    </row>
    <row r="42" spans="1:1">
      <c r="A42" s="2" t="s">
        <v>527</v>
      </c>
    </row>
    <row r="44" spans="1:1">
      <c r="A44" s="3" t="s">
        <v>528</v>
      </c>
    </row>
    <row r="45" spans="1:1">
      <c r="A45" s="4" t="s">
        <v>529</v>
      </c>
    </row>
    <row r="46" spans="1:1">
      <c r="A46" s="3" t="s">
        <v>530</v>
      </c>
    </row>
    <row r="47" spans="1:1">
      <c r="A47" s="3" t="s">
        <v>531</v>
      </c>
    </row>
    <row r="49" spans="1:1">
      <c r="A49" s="3" t="s">
        <v>532</v>
      </c>
    </row>
    <row r="50" spans="1:1">
      <c r="A50" s="3" t="s">
        <v>533</v>
      </c>
    </row>
    <row r="51" spans="1:1">
      <c r="A51" s="3" t="s">
        <v>534</v>
      </c>
    </row>
    <row r="57" spans="1:1">
      <c r="A57" s="3" t="s">
        <v>535</v>
      </c>
    </row>
    <row r="60" spans="1:1" ht="21">
      <c r="A60" s="1" t="s">
        <v>536</v>
      </c>
    </row>
    <row r="67" spans="1:1">
      <c r="A67" s="4" t="s">
        <v>537</v>
      </c>
    </row>
    <row r="68" spans="1:1">
      <c r="A68" s="4" t="s">
        <v>538</v>
      </c>
    </row>
    <row r="69" spans="1:1">
      <c r="A69" s="4" t="s">
        <v>539</v>
      </c>
    </row>
    <row r="75" spans="1:1">
      <c r="A75" s="4" t="s">
        <v>540</v>
      </c>
    </row>
    <row r="76" spans="1:1">
      <c r="A76" s="4" t="s">
        <v>541</v>
      </c>
    </row>
    <row r="77" spans="1:1">
      <c r="A77" s="4" t="s">
        <v>542</v>
      </c>
    </row>
    <row r="90" spans="1:1">
      <c r="A90" s="2" t="s">
        <v>543</v>
      </c>
    </row>
    <row r="92" spans="1:1">
      <c r="A92" s="3" t="s">
        <v>544</v>
      </c>
    </row>
    <row r="93" spans="1:1">
      <c r="A93" s="4" t="s">
        <v>545</v>
      </c>
    </row>
    <row r="94" spans="1:1">
      <c r="A94" s="3" t="s">
        <v>546</v>
      </c>
    </row>
    <row r="95" spans="1:1">
      <c r="A95" s="3" t="s">
        <v>547</v>
      </c>
    </row>
    <row r="96" spans="1:1">
      <c r="A96" s="4" t="s">
        <v>548</v>
      </c>
    </row>
    <row r="97" spans="1:1">
      <c r="A97" s="4" t="s">
        <v>549</v>
      </c>
    </row>
    <row r="99" spans="1:1">
      <c r="A99" s="3" t="s">
        <v>550</v>
      </c>
    </row>
    <row r="100" spans="1:1">
      <c r="A100" s="4" t="s">
        <v>551</v>
      </c>
    </row>
    <row r="101" spans="1:1">
      <c r="A101" s="3" t="s">
        <v>552</v>
      </c>
    </row>
    <row r="102" spans="1:1">
      <c r="A102" s="3" t="s">
        <v>553</v>
      </c>
    </row>
    <row r="103" spans="1:1">
      <c r="A103" s="4" t="s">
        <v>554</v>
      </c>
    </row>
    <row r="104" spans="1:1">
      <c r="A104" s="4" t="s">
        <v>555</v>
      </c>
    </row>
    <row r="108" spans="1:1">
      <c r="A108" s="5" t="s">
        <v>556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1" enableFormatConditionsCalculation="0"/>
  <dimension ref="A1:U67"/>
  <sheetViews>
    <sheetView topLeftCell="B1" zoomScale="90" zoomScaleNormal="90" zoomScalePageLayoutView="90" workbookViewId="0">
      <selection activeCell="R5" sqref="R5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557</v>
      </c>
    </row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manici e tracolle handles and shoulder straps 25.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25</v>
      </c>
      <c r="H4" t="e">
        <f>MID(G3,1,F2)</f>
        <v>#N/A</v>
      </c>
      <c r="I4" t="str">
        <f>MID(I2,LEN(I2)-F2,F2)</f>
        <v>25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SHOUA203 ECS08 055</v>
      </c>
      <c r="O4" s="36" t="str">
        <f t="shared" ref="O4:O19" ca="1" si="2">IF($U4, INDEX(J$7:J$9,$M4+1), "")</f>
        <v>SHOUA203</v>
      </c>
      <c r="P4" s="36" t="str">
        <f t="shared" ref="P4:P19" ca="1" si="3">IF($U4, INDEX(K$7:K$9,$M4+1), "")</f>
        <v>ECS08</v>
      </c>
      <c r="Q4" s="36" t="str">
        <f ca="1">J14</f>
        <v>055</v>
      </c>
      <c r="R4" s="37">
        <v>8050450211121</v>
      </c>
      <c r="S4" s="36" t="e">
        <f t="shared" ref="S4:S19" ca="1" si="4">IF($U4, $G$5, "")</f>
        <v>#N/A</v>
      </c>
      <c r="T4" s="36" t="str">
        <f t="shared" ref="T4:T19" ca="1" si="5">IF($U4, $G$4, "")</f>
        <v>25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/>
      </c>
      <c r="O5" s="36" t="str">
        <f t="shared" ca="1" si="2"/>
        <v/>
      </c>
      <c r="P5" s="36" t="str">
        <f t="shared" ca="1" si="3"/>
        <v/>
      </c>
      <c r="Q5" s="36" t="str">
        <f t="shared" ref="Q5:Q19" ca="1" si="8">J15</f>
        <v xml:space="preserve">   </v>
      </c>
      <c r="R5" s="37"/>
      <c r="S5" s="36" t="str">
        <f t="shared" ca="1" si="4"/>
        <v/>
      </c>
      <c r="T5" s="36" t="str">
        <f t="shared" ca="1" si="5"/>
        <v/>
      </c>
      <c r="U5" s="38" t="b">
        <f t="shared" ca="1" si="6"/>
        <v>0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/>
      </c>
      <c r="O6" s="36" t="str">
        <f t="shared" ca="1" si="2"/>
        <v/>
      </c>
      <c r="P6" s="36" t="str">
        <f t="shared" ca="1" si="3"/>
        <v/>
      </c>
      <c r="Q6" s="36" t="str">
        <f t="shared" ca="1" si="8"/>
        <v/>
      </c>
      <c r="R6" s="37"/>
      <c r="S6" s="36" t="str">
        <f t="shared" ca="1" si="4"/>
        <v/>
      </c>
      <c r="T6" s="36" t="str">
        <f t="shared" ca="1" si="5"/>
        <v/>
      </c>
      <c r="U6" s="38" t="b">
        <f t="shared" ca="1" si="6"/>
        <v>0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23</v>
      </c>
      <c r="H7" s="40">
        <f ca="1">SUM(G$7:G7)</f>
        <v>23</v>
      </c>
      <c r="I7" s="40" t="str">
        <f t="shared" ref="I7:I9" ca="1" si="11">IF(ISERROR(H7),"",TRIM(INDEX(INDIRECT("A:A"),H7)))</f>
        <v>code SHOUA203 ECS08</v>
      </c>
      <c r="J7" s="51" t="str">
        <f ca="1">MID($I7,6,8)</f>
        <v>SHOUA203</v>
      </c>
      <c r="K7" s="51" t="str">
        <f ca="1">MID($I7,15,30)</f>
        <v>ECS08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/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A8" s="4" t="s">
        <v>558</v>
      </c>
      <c r="E8" s="39" t="s">
        <v>1127</v>
      </c>
      <c r="F8" s="31" t="str">
        <f t="shared" ca="1" si="9"/>
        <v>$A24:$A1000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A9" s="4" t="s">
        <v>559</v>
      </c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4" t="s">
        <v>560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055  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8</v>
      </c>
      <c r="H14" s="42">
        <f ca="1">SUM(G$14:G14)</f>
        <v>8</v>
      </c>
      <c r="I14" s="42" t="str">
        <f t="shared" ref="I14:I23" ca="1" si="13">IF(ISERROR(H14),"",TRIM(INDEX(INDIRECT("A:A"),H14)))</f>
        <v>col. 055</v>
      </c>
      <c r="J14" s="43" t="str">
        <f t="shared" ref="J14:J29" ca="1" si="14">MID($G$11,6+9*(ROW(J14)-ROW(J$14)),3)</f>
        <v>055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$A9:$A1000</v>
      </c>
      <c r="G15" s="42" t="e">
        <f ca="1">MATCH(E15,INDIRECT(F15),0)</f>
        <v>#N/A</v>
      </c>
      <c r="H15" s="42" t="e">
        <f ca="1">SUM(G$14:G15)</f>
        <v>#N/A</v>
      </c>
      <c r="I15" s="42" t="str">
        <f t="shared" ca="1" si="13"/>
        <v/>
      </c>
      <c r="J15" s="43" t="str">
        <f t="shared" ca="1" si="14"/>
        <v xml:space="preserve">   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e">
        <f t="shared" ca="1" si="12"/>
        <v>#N/A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/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/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2" t="s">
        <v>561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3" t="s">
        <v>562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563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3" t="s">
        <v>564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3" t="s">
        <v>565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4" t="s">
        <v>566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4" t="s">
        <v>567</v>
      </c>
    </row>
    <row r="32" spans="1:21">
      <c r="A32" s="3" t="s">
        <v>568</v>
      </c>
    </row>
    <row r="33" spans="1:1">
      <c r="A33" s="4" t="s">
        <v>569</v>
      </c>
    </row>
    <row r="34" spans="1:1">
      <c r="A34" s="3" t="s">
        <v>570</v>
      </c>
    </row>
    <row r="35" spans="1:1">
      <c r="A35" s="3" t="s">
        <v>571</v>
      </c>
    </row>
    <row r="36" spans="1:1">
      <c r="A36" s="4" t="s">
        <v>572</v>
      </c>
    </row>
    <row r="37" spans="1:1">
      <c r="A37" s="4" t="s">
        <v>573</v>
      </c>
    </row>
    <row r="67" spans="1:1">
      <c r="A67" s="6" t="s">
        <v>574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2" enableFormatConditionsCalculation="0"/>
  <dimension ref="A1:U78"/>
  <sheetViews>
    <sheetView topLeftCell="B1" zoomScale="90" zoomScaleNormal="90" zoomScalePageLayoutView="90" workbookViewId="0">
      <selection activeCell="M6" sqref="M6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575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78</v>
      </c>
      <c r="G3" s="24" t="str">
        <f>INDEX($A:$A,F3)</f>
        <v>26.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26</v>
      </c>
      <c r="H4" t="str">
        <f>MID(G3,1,F2)</f>
        <v>26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SHOUA306 ECS39 055</v>
      </c>
      <c r="O4" s="36" t="str">
        <f t="shared" ref="O4:O19" ca="1" si="2">IF($U4, INDEX(J$7:J$9,$M4+1), "")</f>
        <v>SHOUA306</v>
      </c>
      <c r="P4" s="36" t="str">
        <f t="shared" ref="P4:P19" ca="1" si="3">IF($U4, INDEX(K$7:K$9,$M4+1), "")</f>
        <v>ECS39</v>
      </c>
      <c r="Q4" s="36" t="str">
        <f ca="1">J14</f>
        <v>055</v>
      </c>
      <c r="R4" s="37">
        <v>8050450213262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26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v>1</v>
      </c>
      <c r="N5" s="36" t="str">
        <f t="shared" ca="1" si="1"/>
        <v>SHOUA306 ECS40 054</v>
      </c>
      <c r="O5" s="36" t="str">
        <f t="shared" ca="1" si="2"/>
        <v>SHOUA306</v>
      </c>
      <c r="P5" s="36" t="str">
        <f t="shared" ca="1" si="3"/>
        <v>ECS40</v>
      </c>
      <c r="Q5" s="36" t="str">
        <f t="shared" ref="Q5:Q19" ca="1" si="7">J15</f>
        <v>054</v>
      </c>
      <c r="R5" s="37">
        <v>8058983591871</v>
      </c>
      <c r="S5" s="36" t="str">
        <f t="shared" ca="1" si="4"/>
        <v>fall 2018 .continuativo carry over</v>
      </c>
      <c r="T5" s="36" t="str">
        <f t="shared" ca="1" si="5"/>
        <v>26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ref="M6:M19" si="8">M5</f>
        <v>1</v>
      </c>
      <c r="N6" s="36" t="str">
        <f t="shared" ca="1" si="1"/>
        <v/>
      </c>
      <c r="O6" s="36" t="str">
        <f t="shared" ca="1" si="2"/>
        <v/>
      </c>
      <c r="P6" s="36" t="str">
        <f t="shared" ca="1" si="3"/>
        <v/>
      </c>
      <c r="Q6" s="36" t="str">
        <f t="shared" ca="1" si="7"/>
        <v xml:space="preserve">  </v>
      </c>
      <c r="R6" s="37"/>
      <c r="S6" s="36" t="str">
        <f t="shared" ca="1" si="4"/>
        <v/>
      </c>
      <c r="T6" s="36" t="str">
        <f t="shared" ca="1" si="5"/>
        <v/>
      </c>
      <c r="U6" s="38" t="b">
        <f t="shared" ca="1" si="6"/>
        <v>0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23</v>
      </c>
      <c r="H7" s="40">
        <f ca="1">SUM(G$7:G7)</f>
        <v>23</v>
      </c>
      <c r="I7" s="40" t="str">
        <f t="shared" ref="I7:I9" ca="1" si="11">IF(ISERROR(H7),"",TRIM(INDEX(INDIRECT("A:A"),H7)))</f>
        <v>code SHOUA306 ECS39</v>
      </c>
      <c r="J7" s="51" t="str">
        <f ca="1">MID($I7,6,8)</f>
        <v>SHOUA306</v>
      </c>
      <c r="K7" s="51" t="str">
        <f ca="1">MID($I7,15,30)</f>
        <v>ECS39</v>
      </c>
      <c r="L7" s="31">
        <f t="shared" si="0"/>
        <v>4</v>
      </c>
      <c r="M7" s="31">
        <f t="shared" si="8"/>
        <v>1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7"/>
        <v/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A8" s="11" t="s">
        <v>576</v>
      </c>
      <c r="E8" s="39" t="s">
        <v>1127</v>
      </c>
      <c r="F8" s="31" t="str">
        <f t="shared" ca="1" si="9"/>
        <v>$A24:$A1000</v>
      </c>
      <c r="G8" s="40">
        <f t="shared" ca="1" si="10"/>
        <v>39</v>
      </c>
      <c r="H8" s="40">
        <f ca="1">SUM(G$7:G8)</f>
        <v>62</v>
      </c>
      <c r="I8" s="40" t="str">
        <f t="shared" ca="1" si="11"/>
        <v>code SHOUA306 ECS40</v>
      </c>
      <c r="J8" s="51" t="str">
        <f ca="1">MID($I8,6,8)</f>
        <v>SHOUA306</v>
      </c>
      <c r="K8" s="51" t="str">
        <f ca="1">MID($I8,15,30)</f>
        <v>ECS40</v>
      </c>
      <c r="L8" s="31">
        <f t="shared" si="0"/>
        <v>5</v>
      </c>
      <c r="M8" s="31">
        <f t="shared" si="8"/>
        <v>1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7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A9" s="11" t="s">
        <v>577</v>
      </c>
      <c r="E9" s="39" t="s">
        <v>1127</v>
      </c>
      <c r="F9" s="31" t="str">
        <f t="shared" ca="1" si="9"/>
        <v>$A63:$A1000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8"/>
        <v>1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7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11" t="s">
        <v>578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8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7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055 col. 054        </v>
      </c>
      <c r="H11" s="31"/>
      <c r="I11" s="31"/>
      <c r="J11" s="32"/>
      <c r="K11" s="31"/>
      <c r="L11" s="31">
        <f t="shared" si="0"/>
        <v>8</v>
      </c>
      <c r="M11" s="31">
        <f t="shared" si="8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7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8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7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8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7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8</v>
      </c>
      <c r="H14" s="42">
        <f ca="1">SUM(G$14:G14)</f>
        <v>8</v>
      </c>
      <c r="I14" s="42" t="str">
        <f t="shared" ref="I14:I23" ca="1" si="13">IF(ISERROR(H14),"",TRIM(INDEX(INDIRECT("A:A"),H14)))</f>
        <v>col. 055</v>
      </c>
      <c r="J14" s="43" t="str">
        <f t="shared" ref="J14:J29" ca="1" si="14">MID($G$11,6+9*(ROW(J14)-ROW(J$14)),3)</f>
        <v>055</v>
      </c>
      <c r="K14" s="31"/>
      <c r="L14" s="31">
        <f t="shared" si="0"/>
        <v>11</v>
      </c>
      <c r="M14" s="31">
        <f t="shared" si="8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7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$A9:$A1000</v>
      </c>
      <c r="G15" s="42">
        <f ca="1">MATCH(E15,INDIRECT(F15),0)</f>
        <v>39</v>
      </c>
      <c r="H15" s="42">
        <f ca="1">SUM(G$14:G15)</f>
        <v>47</v>
      </c>
      <c r="I15" s="42" t="str">
        <f t="shared" ca="1" si="13"/>
        <v>col. 054</v>
      </c>
      <c r="J15" s="43" t="str">
        <f t="shared" ca="1" si="14"/>
        <v>054</v>
      </c>
      <c r="K15" s="31"/>
      <c r="L15" s="31">
        <f t="shared" si="0"/>
        <v>12</v>
      </c>
      <c r="M15" s="31">
        <f t="shared" si="8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7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$A48:$A1000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 xml:space="preserve">  </v>
      </c>
      <c r="K16" s="31"/>
      <c r="L16" s="31">
        <f t="shared" si="0"/>
        <v>13</v>
      </c>
      <c r="M16" s="31">
        <f t="shared" si="8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7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/>
      </c>
      <c r="K17" s="31"/>
      <c r="L17" s="31">
        <f t="shared" si="0"/>
        <v>14</v>
      </c>
      <c r="M17" s="31">
        <f t="shared" si="8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7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8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7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8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7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2" t="s">
        <v>579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3" t="s">
        <v>580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11" t="s">
        <v>581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3" t="s">
        <v>582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3" t="s">
        <v>583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3" t="s">
        <v>584</v>
      </c>
    </row>
    <row r="31" spans="1:21">
      <c r="A31" s="11" t="s">
        <v>585</v>
      </c>
    </row>
    <row r="32" spans="1:21">
      <c r="A32" s="3" t="s">
        <v>586</v>
      </c>
    </row>
    <row r="33" spans="1:1">
      <c r="A33" s="3" t="s">
        <v>587</v>
      </c>
    </row>
    <row r="40" spans="1:1" ht="21">
      <c r="A40" s="1" t="s">
        <v>588</v>
      </c>
    </row>
    <row r="47" spans="1:1">
      <c r="A47" s="11" t="s">
        <v>589</v>
      </c>
    </row>
    <row r="48" spans="1:1">
      <c r="A48" s="11" t="s">
        <v>590</v>
      </c>
    </row>
    <row r="49" spans="1:1">
      <c r="A49" s="11" t="s">
        <v>591</v>
      </c>
    </row>
    <row r="62" spans="1:1">
      <c r="A62" s="2" t="s">
        <v>592</v>
      </c>
    </row>
    <row r="64" spans="1:1">
      <c r="A64" s="3" t="s">
        <v>593</v>
      </c>
    </row>
    <row r="65" spans="1:1">
      <c r="A65" s="11" t="s">
        <v>594</v>
      </c>
    </row>
    <row r="66" spans="1:1">
      <c r="A66" s="3" t="s">
        <v>595</v>
      </c>
    </row>
    <row r="67" spans="1:1">
      <c r="A67" s="3" t="s">
        <v>596</v>
      </c>
    </row>
    <row r="69" spans="1:1">
      <c r="A69" s="3" t="s">
        <v>597</v>
      </c>
    </row>
    <row r="70" spans="1:1">
      <c r="A70" s="11" t="s">
        <v>598</v>
      </c>
    </row>
    <row r="71" spans="1:1">
      <c r="A71" s="3" t="s">
        <v>599</v>
      </c>
    </row>
    <row r="72" spans="1:1">
      <c r="A72" s="3" t="s">
        <v>600</v>
      </c>
    </row>
    <row r="78" spans="1:1">
      <c r="A78" s="5" t="s">
        <v>601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3" enableFormatConditionsCalculation="0"/>
  <dimension ref="A1:U79"/>
  <sheetViews>
    <sheetView topLeftCell="B1" zoomScale="90" zoomScaleNormal="90" zoomScalePageLayoutView="90" workbookViewId="0">
      <selection activeCell="M6" sqref="M6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602</v>
      </c>
    </row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manici e tracolle handles and shoulder straps 27.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27</v>
      </c>
      <c r="H4" t="e">
        <f>MID(G3,1,F2)</f>
        <v>#N/A</v>
      </c>
      <c r="I4" t="str">
        <f>MID(I2,LEN(I2)-F2,F2)</f>
        <v>27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SHOUA306 ECS41 084</v>
      </c>
      <c r="O4" s="36" t="str">
        <f t="shared" ref="O4:O19" ca="1" si="2">IF($U4, INDEX(J$7:J$9,$M4+1), "")</f>
        <v>SHOUA306</v>
      </c>
      <c r="P4" s="36" t="str">
        <f t="shared" ref="P4:P19" ca="1" si="3">IF($U4, INDEX(K$7:K$9,$M4+1), "")</f>
        <v>ECS41</v>
      </c>
      <c r="Q4" s="36" t="str">
        <f ca="1">J14</f>
        <v>084</v>
      </c>
      <c r="R4" s="37">
        <v>8050450213279</v>
      </c>
      <c r="S4" s="36" t="e">
        <f t="shared" ref="S4:S19" ca="1" si="4">IF($U4, $G$5, "")</f>
        <v>#N/A</v>
      </c>
      <c r="T4" s="36" t="str">
        <f t="shared" ref="T4:T19" ca="1" si="5">IF($U4, $G$4, "")</f>
        <v>27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v>1</v>
      </c>
      <c r="N5" s="36" t="str">
        <f t="shared" ca="1" si="1"/>
        <v>SHOUA306 ECS42 055</v>
      </c>
      <c r="O5" s="36" t="str">
        <f t="shared" ca="1" si="2"/>
        <v>SHOUA306</v>
      </c>
      <c r="P5" s="36" t="str">
        <f t="shared" ca="1" si="3"/>
        <v>ECS42</v>
      </c>
      <c r="Q5" s="36" t="str">
        <f t="shared" ref="Q5:Q19" ca="1" si="7">J15</f>
        <v>055</v>
      </c>
      <c r="R5" s="37">
        <v>8050450213255</v>
      </c>
      <c r="S5" s="36" t="e">
        <f t="shared" ca="1" si="4"/>
        <v>#N/A</v>
      </c>
      <c r="T5" s="36" t="str">
        <f t="shared" ca="1" si="5"/>
        <v>27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ref="M6:M19" si="8">M5</f>
        <v>1</v>
      </c>
      <c r="N6" s="36" t="str">
        <f t="shared" ca="1" si="1"/>
        <v/>
      </c>
      <c r="O6" s="36" t="str">
        <f t="shared" ca="1" si="2"/>
        <v/>
      </c>
      <c r="P6" s="36" t="str">
        <f t="shared" ca="1" si="3"/>
        <v/>
      </c>
      <c r="Q6" s="36" t="str">
        <f t="shared" ca="1" si="7"/>
        <v xml:space="preserve">  </v>
      </c>
      <c r="R6" s="37"/>
      <c r="S6" s="36" t="str">
        <f t="shared" ca="1" si="4"/>
        <v/>
      </c>
      <c r="T6" s="36" t="str">
        <f t="shared" ca="1" si="5"/>
        <v/>
      </c>
      <c r="U6" s="38" t="b">
        <f t="shared" ca="1" si="6"/>
        <v>0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23</v>
      </c>
      <c r="H7" s="40">
        <f ca="1">SUM(G$7:G7)</f>
        <v>23</v>
      </c>
      <c r="I7" s="40" t="str">
        <f t="shared" ref="I7:I9" ca="1" si="11">IF(ISERROR(H7),"",TRIM(INDEX(INDIRECT("A:A"),H7)))</f>
        <v>code SHOUA306 ECS41</v>
      </c>
      <c r="J7" s="51" t="str">
        <f ca="1">MID($I7,6,8)</f>
        <v>SHOUA306</v>
      </c>
      <c r="K7" s="51" t="str">
        <f ca="1">MID($I7,15,30)</f>
        <v>ECS41</v>
      </c>
      <c r="L7" s="31">
        <f t="shared" si="0"/>
        <v>4</v>
      </c>
      <c r="M7" s="31">
        <f t="shared" si="8"/>
        <v>1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7"/>
        <v/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A8" s="11" t="s">
        <v>603</v>
      </c>
      <c r="E8" s="39" t="s">
        <v>1127</v>
      </c>
      <c r="F8" s="31" t="str">
        <f t="shared" ca="1" si="9"/>
        <v>$A24:$A1000</v>
      </c>
      <c r="G8" s="40">
        <f t="shared" ca="1" si="10"/>
        <v>39</v>
      </c>
      <c r="H8" s="40">
        <f ca="1">SUM(G$7:G8)</f>
        <v>62</v>
      </c>
      <c r="I8" s="40" t="str">
        <f t="shared" ca="1" si="11"/>
        <v>code SHOUA306 ECS42</v>
      </c>
      <c r="J8" s="51" t="str">
        <f ca="1">MID($I8,6,8)</f>
        <v>SHOUA306</v>
      </c>
      <c r="K8" s="51" t="str">
        <f ca="1">MID($I8,15,30)</f>
        <v>ECS42</v>
      </c>
      <c r="L8" s="31">
        <f t="shared" si="0"/>
        <v>5</v>
      </c>
      <c r="M8" s="31">
        <f t="shared" si="8"/>
        <v>1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7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A9" s="11" t="s">
        <v>604</v>
      </c>
      <c r="E9" s="39" t="s">
        <v>1127</v>
      </c>
      <c r="F9" s="31" t="str">
        <f t="shared" ca="1" si="9"/>
        <v>$A63:$A1000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8"/>
        <v>1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7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11" t="s">
        <v>605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8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7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084 col. 055        </v>
      </c>
      <c r="H11" s="31"/>
      <c r="I11" s="31"/>
      <c r="J11" s="32"/>
      <c r="K11" s="31"/>
      <c r="L11" s="31">
        <f t="shared" si="0"/>
        <v>8</v>
      </c>
      <c r="M11" s="31">
        <f t="shared" si="8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7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8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7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8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7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8</v>
      </c>
      <c r="H14" s="42">
        <f ca="1">SUM(G$14:G14)</f>
        <v>8</v>
      </c>
      <c r="I14" s="42" t="str">
        <f t="shared" ref="I14:I23" ca="1" si="13">IF(ISERROR(H14),"",TRIM(INDEX(INDIRECT("A:A"),H14)))</f>
        <v>col. 084</v>
      </c>
      <c r="J14" s="43" t="str">
        <f t="shared" ref="J14:J29" ca="1" si="14">MID($G$11,6+9*(ROW(J14)-ROW(J$14)),3)</f>
        <v>084</v>
      </c>
      <c r="K14" s="31"/>
      <c r="L14" s="31">
        <f t="shared" si="0"/>
        <v>11</v>
      </c>
      <c r="M14" s="31">
        <f t="shared" si="8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7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$A9:$A1000</v>
      </c>
      <c r="G15" s="42">
        <f ca="1">MATCH(E15,INDIRECT(F15),0)</f>
        <v>39</v>
      </c>
      <c r="H15" s="42">
        <f ca="1">SUM(G$14:G15)</f>
        <v>47</v>
      </c>
      <c r="I15" s="42" t="str">
        <f t="shared" ca="1" si="13"/>
        <v>col. 055</v>
      </c>
      <c r="J15" s="43" t="str">
        <f t="shared" ca="1" si="14"/>
        <v>055</v>
      </c>
      <c r="K15" s="31"/>
      <c r="L15" s="31">
        <f t="shared" si="0"/>
        <v>12</v>
      </c>
      <c r="M15" s="31">
        <f t="shared" si="8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7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$A48:$A1000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 xml:space="preserve">  </v>
      </c>
      <c r="K16" s="31"/>
      <c r="L16" s="31">
        <f t="shared" si="0"/>
        <v>13</v>
      </c>
      <c r="M16" s="31">
        <f t="shared" si="8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7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/>
      </c>
      <c r="K17" s="31"/>
      <c r="L17" s="31">
        <f t="shared" si="0"/>
        <v>14</v>
      </c>
      <c r="M17" s="31">
        <f t="shared" si="8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7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8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7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8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7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2" t="s">
        <v>606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3" t="s">
        <v>607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11" t="s">
        <v>608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3" t="s">
        <v>609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3" t="s">
        <v>610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3" t="s">
        <v>611</v>
      </c>
    </row>
    <row r="31" spans="1:21">
      <c r="A31" s="11" t="s">
        <v>612</v>
      </c>
    </row>
    <row r="32" spans="1:21">
      <c r="A32" s="3" t="s">
        <v>613</v>
      </c>
    </row>
    <row r="33" spans="1:1">
      <c r="A33" s="3" t="s">
        <v>614</v>
      </c>
    </row>
    <row r="40" spans="1:1" ht="21">
      <c r="A40" s="1" t="s">
        <v>615</v>
      </c>
    </row>
    <row r="47" spans="1:1">
      <c r="A47" s="11" t="s">
        <v>616</v>
      </c>
    </row>
    <row r="48" spans="1:1">
      <c r="A48" s="11" t="s">
        <v>617</v>
      </c>
    </row>
    <row r="49" spans="1:1">
      <c r="A49" s="11" t="s">
        <v>618</v>
      </c>
    </row>
    <row r="62" spans="1:1">
      <c r="A62" s="2" t="s">
        <v>619</v>
      </c>
    </row>
    <row r="64" spans="1:1">
      <c r="A64" s="3" t="s">
        <v>620</v>
      </c>
    </row>
    <row r="65" spans="1:1">
      <c r="A65" s="11" t="s">
        <v>621</v>
      </c>
    </row>
    <row r="66" spans="1:1">
      <c r="A66" s="3" t="s">
        <v>622</v>
      </c>
    </row>
    <row r="67" spans="1:1">
      <c r="A67" s="3" t="s">
        <v>623</v>
      </c>
    </row>
    <row r="69" spans="1:1">
      <c r="A69" s="3" t="s">
        <v>624</v>
      </c>
    </row>
    <row r="70" spans="1:1">
      <c r="A70" s="11" t="s">
        <v>625</v>
      </c>
    </row>
    <row r="71" spans="1:1">
      <c r="A71" s="3" t="s">
        <v>626</v>
      </c>
    </row>
    <row r="72" spans="1:1">
      <c r="A72" s="3" t="s">
        <v>627</v>
      </c>
    </row>
    <row r="79" spans="1:1">
      <c r="A79" s="6" t="s">
        <v>628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4" enableFormatConditionsCalculation="0"/>
  <dimension ref="A1:U88"/>
  <sheetViews>
    <sheetView zoomScale="90" zoomScaleNormal="90" zoomScalePageLayoutView="90" workbookViewId="0">
      <selection activeCell="R9" sqref="R9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629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88</v>
      </c>
      <c r="G3" s="24" t="str">
        <f>INDEX($A:$A,F3)</f>
        <v>32.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32</v>
      </c>
      <c r="H4" t="str">
        <f>MID(G3,1,F2)</f>
        <v>32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OBAGS001 TES01 008</v>
      </c>
      <c r="O4" s="36" t="str">
        <f t="shared" ref="O4:O19" ca="1" si="2">IF($U4, INDEX(J$7:J$9,$M4+1), "")</f>
        <v>OBAGS001</v>
      </c>
      <c r="P4" s="36" t="str">
        <f t="shared" ref="P4:P19" ca="1" si="3">IF($U4, INDEX(K$7:K$9,$M4+1), "")</f>
        <v>TES01</v>
      </c>
      <c r="Q4" s="36" t="str">
        <f ca="1">J14</f>
        <v>008</v>
      </c>
      <c r="R4" s="37">
        <v>8051770308812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32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OBAGS001 TES01 054</v>
      </c>
      <c r="O5" s="36" t="str">
        <f t="shared" ca="1" si="2"/>
        <v>OBAGS001</v>
      </c>
      <c r="P5" s="36" t="str">
        <f t="shared" ca="1" si="3"/>
        <v>TES01</v>
      </c>
      <c r="Q5" s="36" t="str">
        <f t="shared" ref="Q5:Q19" ca="1" si="8">J15</f>
        <v>054</v>
      </c>
      <c r="R5" s="37">
        <v>8051770308805</v>
      </c>
      <c r="S5" s="36" t="str">
        <f t="shared" ca="1" si="4"/>
        <v>fall 2018 .continuativo carry over</v>
      </c>
      <c r="T5" s="36" t="str">
        <f t="shared" ca="1" si="5"/>
        <v>32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OBAGS001 TES01 009</v>
      </c>
      <c r="O6" s="36" t="str">
        <f t="shared" ca="1" si="2"/>
        <v>OBAGS001</v>
      </c>
      <c r="P6" s="36" t="str">
        <f t="shared" ca="1" si="3"/>
        <v>TES01</v>
      </c>
      <c r="Q6" s="36" t="str">
        <f t="shared" ca="1" si="8"/>
        <v>009</v>
      </c>
      <c r="R6" s="37">
        <v>8058333587677</v>
      </c>
      <c r="S6" s="36" t="str">
        <f t="shared" ca="1" si="4"/>
        <v>fall 2018 .continuativo carry over</v>
      </c>
      <c r="T6" s="36" t="str">
        <f t="shared" ca="1" si="5"/>
        <v>32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42</v>
      </c>
      <c r="H7" s="40">
        <f ca="1">SUM(G$7:G7)</f>
        <v>42</v>
      </c>
      <c r="I7" s="40" t="str">
        <f t="shared" ref="I7:I9" ca="1" si="11">IF(ISERROR(H7),"",TRIM(INDEX(INDIRECT("A:A"),H7)))</f>
        <v>code OBAGS001 TES01</v>
      </c>
      <c r="J7" s="51" t="str">
        <f ca="1">MID($I7,6,8)</f>
        <v>OBAGS001</v>
      </c>
      <c r="K7" s="51" t="str">
        <f ca="1">MID($I7,15,30)</f>
        <v>TES01</v>
      </c>
      <c r="L7" s="31">
        <f t="shared" si="0"/>
        <v>4</v>
      </c>
      <c r="M7" s="31">
        <f t="shared" si="7"/>
        <v>0</v>
      </c>
      <c r="N7" s="36" t="str">
        <f t="shared" ca="1" si="1"/>
        <v>OBAGS001 TES01 055</v>
      </c>
      <c r="O7" s="36" t="str">
        <f t="shared" ca="1" si="2"/>
        <v>OBAGS001</v>
      </c>
      <c r="P7" s="36" t="str">
        <f t="shared" ca="1" si="3"/>
        <v>TES01</v>
      </c>
      <c r="Q7" s="36" t="str">
        <f t="shared" ca="1" si="8"/>
        <v>055</v>
      </c>
      <c r="R7" s="37">
        <v>8051770308829</v>
      </c>
      <c r="S7" s="36" t="str">
        <f t="shared" ca="1" si="4"/>
        <v>fall 2018 .continuativo carry over</v>
      </c>
      <c r="T7" s="36" t="str">
        <f t="shared" ca="1" si="5"/>
        <v>32</v>
      </c>
      <c r="U7" s="38" t="b">
        <f t="shared" ca="1" si="6"/>
        <v>1</v>
      </c>
    </row>
    <row r="8" spans="1:21">
      <c r="A8" s="4" t="s">
        <v>630</v>
      </c>
      <c r="E8" s="39" t="s">
        <v>1127</v>
      </c>
      <c r="F8" s="31" t="str">
        <f t="shared" ca="1" si="9"/>
        <v>$A43:$A1000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>OBAGS001 TES01 039</v>
      </c>
      <c r="O8" s="36" t="str">
        <f t="shared" ca="1" si="2"/>
        <v>OBAGS001</v>
      </c>
      <c r="P8" s="36" t="str">
        <f t="shared" ca="1" si="3"/>
        <v>TES01</v>
      </c>
      <c r="Q8" s="36" t="str">
        <f t="shared" ca="1" si="8"/>
        <v>039</v>
      </c>
      <c r="R8" s="37">
        <v>8051770308836</v>
      </c>
      <c r="S8" s="36" t="str">
        <f t="shared" ca="1" si="4"/>
        <v>fall 2018 .continuativo carry over</v>
      </c>
      <c r="T8" s="36" t="str">
        <f t="shared" ca="1" si="5"/>
        <v>32</v>
      </c>
      <c r="U8" s="38" t="b">
        <f t="shared" ca="1" si="6"/>
        <v>1</v>
      </c>
    </row>
    <row r="9" spans="1:21">
      <c r="A9" s="4" t="s">
        <v>631</v>
      </c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4" t="s">
        <v>632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054 col. 009 col. 055 col. 039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8</v>
      </c>
      <c r="H14" s="42">
        <f ca="1">SUM(G$14:G14)</f>
        <v>8</v>
      </c>
      <c r="I14" s="42" t="str">
        <f t="shared" ref="I14:I23" ca="1" si="13">IF(ISERROR(H14),"",TRIM(INDEX(INDIRECT("A:A"),H14)))</f>
        <v>col. 008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$A9:$A1000</v>
      </c>
      <c r="G15" s="42">
        <f ca="1">MATCH(E15,INDIRECT(F15),0)</f>
        <v>8</v>
      </c>
      <c r="H15" s="42">
        <f ca="1">SUM(G$14:G15)</f>
        <v>16</v>
      </c>
      <c r="I15" s="42" t="str">
        <f t="shared" ca="1" si="13"/>
        <v>col. 054</v>
      </c>
      <c r="J15" s="43" t="str">
        <f t="shared" ca="1" si="14"/>
        <v>054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4" t="s">
        <v>633</v>
      </c>
      <c r="E16" s="41" t="str">
        <f t="shared" ref="E16:E23" si="15">E15</f>
        <v>col. *</v>
      </c>
      <c r="F16" s="31" t="str">
        <f t="shared" ca="1" si="12"/>
        <v>$A17:$A1000</v>
      </c>
      <c r="G16" s="42">
        <f ca="1">MATCH(E16,INDIRECT(F16),0)</f>
        <v>8</v>
      </c>
      <c r="H16" s="42">
        <f ca="1">SUM(G$14:G16)</f>
        <v>24</v>
      </c>
      <c r="I16" s="42" t="str">
        <f t="shared" ca="1" si="13"/>
        <v>col. 009</v>
      </c>
      <c r="J16" s="43" t="str">
        <f t="shared" ca="1" si="14"/>
        <v>009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634</v>
      </c>
      <c r="E17" s="41" t="str">
        <f t="shared" si="15"/>
        <v>col. *</v>
      </c>
      <c r="F17" s="31" t="str">
        <f t="shared" ca="1" si="12"/>
        <v>$A25:$A1000</v>
      </c>
      <c r="G17" s="42">
        <f ca="1">MATCH(E17,INDIRECT(F17),0)</f>
        <v>29</v>
      </c>
      <c r="H17" s="42">
        <f ca="1">SUM(G$14:G17)</f>
        <v>53</v>
      </c>
      <c r="I17" s="42" t="str">
        <f t="shared" ca="1" si="13"/>
        <v>col. 055 col. 039</v>
      </c>
      <c r="J17" s="43" t="str">
        <f t="shared" ca="1" si="14"/>
        <v>055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635</v>
      </c>
      <c r="E18" s="41" t="str">
        <f t="shared" si="15"/>
        <v>col. *</v>
      </c>
      <c r="F18" s="31" t="str">
        <f t="shared" ca="1" si="12"/>
        <v>$A54:$A1000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039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4" t="s">
        <v>636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4" t="s">
        <v>637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638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42" spans="1:1">
      <c r="A42" s="2" t="s">
        <v>639</v>
      </c>
    </row>
    <row r="44" spans="1:1">
      <c r="A44" s="3" t="s">
        <v>640</v>
      </c>
    </row>
    <row r="45" spans="1:1">
      <c r="A45" s="4" t="s">
        <v>641</v>
      </c>
    </row>
    <row r="46" spans="1:1">
      <c r="A46" s="3" t="s">
        <v>642</v>
      </c>
    </row>
    <row r="47" spans="1:1">
      <c r="A47" s="3" t="s">
        <v>643</v>
      </c>
    </row>
    <row r="52" spans="1:1">
      <c r="A52" s="3" t="s">
        <v>644</v>
      </c>
    </row>
    <row r="53" spans="1:1">
      <c r="A53" s="13" t="s">
        <v>1132</v>
      </c>
    </row>
    <row r="54" spans="1:1">
      <c r="A54" s="3" t="s">
        <v>645</v>
      </c>
    </row>
    <row r="55" spans="1:1">
      <c r="A55" s="3" t="s">
        <v>646</v>
      </c>
    </row>
    <row r="88" spans="1:1">
      <c r="A88" s="5" t="s">
        <v>647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5" enableFormatConditionsCalculation="0"/>
  <dimension ref="A1:U62"/>
  <sheetViews>
    <sheetView topLeftCell="B1" zoomScale="90" zoomScaleNormal="90" zoomScalePageLayoutView="90" workbookViewId="0">
      <selection activeCell="R8" sqref="R8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22" thickTop="1">
      <c r="A2" s="1" t="s">
        <v>648</v>
      </c>
      <c r="E2" s="25" t="s">
        <v>1115</v>
      </c>
      <c r="F2" s="26">
        <v>2</v>
      </c>
      <c r="G2" s="26"/>
      <c r="H2" s="26"/>
      <c r="I2" s="26" t="str">
        <f>INDEX(A:A,MATCH("*.",A:A,0))</f>
        <v>sacche interne inner bags 33.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33</v>
      </c>
      <c r="H4" t="e">
        <f>MID(G3,1,F2)</f>
        <v>#N/A</v>
      </c>
      <c r="I4" t="str">
        <f>MID(I2,LEN(I2)-F2,F2)</f>
        <v>33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OBAGS002 TES01 008</v>
      </c>
      <c r="O4" s="36" t="str">
        <f t="shared" ref="O4:O19" ca="1" si="2">IF($U4, INDEX(J$7:J$9,$M4+1), "")</f>
        <v>OBAGS002</v>
      </c>
      <c r="P4" s="36" t="str">
        <f t="shared" ref="P4:P19" ca="1" si="3">IF($U4, INDEX(K$7:K$9,$M4+1), "")</f>
        <v>TES01</v>
      </c>
      <c r="Q4" s="36" t="str">
        <f ca="1">J14</f>
        <v>008</v>
      </c>
      <c r="R4" s="37">
        <v>8050450210643</v>
      </c>
      <c r="S4" s="36" t="e">
        <f t="shared" ref="S4:S19" ca="1" si="4">IF($U4, $G$5, "")</f>
        <v>#N/A</v>
      </c>
      <c r="T4" s="36" t="str">
        <f t="shared" ref="T4:T19" ca="1" si="5">IF($U4, $G$4, "")</f>
        <v>33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OBAGS002 TES01 055</v>
      </c>
      <c r="O5" s="36" t="str">
        <f t="shared" ca="1" si="2"/>
        <v>OBAGS002</v>
      </c>
      <c r="P5" s="36" t="str">
        <f t="shared" ca="1" si="3"/>
        <v>TES01</v>
      </c>
      <c r="Q5" s="36" t="str">
        <f t="shared" ref="Q5:Q19" ca="1" si="8">J15</f>
        <v>055</v>
      </c>
      <c r="R5" s="37">
        <v>8050450210629</v>
      </c>
      <c r="S5" s="36" t="e">
        <f t="shared" ca="1" si="4"/>
        <v>#N/A</v>
      </c>
      <c r="T5" s="36" t="str">
        <f t="shared" ca="1" si="5"/>
        <v>33</v>
      </c>
      <c r="U5" s="38" t="b">
        <f t="shared" ca="1" si="6"/>
        <v>1</v>
      </c>
    </row>
    <row r="6" spans="1:21">
      <c r="A6" s="2" t="s">
        <v>649</v>
      </c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OBAGS002 TES01 054</v>
      </c>
      <c r="O6" s="36" t="str">
        <f t="shared" ca="1" si="2"/>
        <v>OBAGS002</v>
      </c>
      <c r="P6" s="36" t="str">
        <f t="shared" ca="1" si="3"/>
        <v>TES01</v>
      </c>
      <c r="Q6" s="36" t="str">
        <f t="shared" ca="1" si="8"/>
        <v>054</v>
      </c>
      <c r="R6" s="37">
        <v>8050450210636</v>
      </c>
      <c r="S6" s="36" t="e">
        <f t="shared" ca="1" si="4"/>
        <v>#N/A</v>
      </c>
      <c r="T6" s="36" t="str">
        <f t="shared" ca="1" si="5"/>
        <v>33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6</v>
      </c>
      <c r="H7" s="40">
        <f ca="1">SUM(G$7:G7)</f>
        <v>6</v>
      </c>
      <c r="I7" s="40" t="str">
        <f t="shared" ref="I7:I9" ca="1" si="11">IF(ISERROR(H7),"",TRIM(INDEX(INDIRECT("A:A"),H7)))</f>
        <v>code OBAGS002 TES01</v>
      </c>
      <c r="J7" s="51" t="str">
        <f ca="1">MID($I7,6,8)</f>
        <v>OBAGS002</v>
      </c>
      <c r="K7" s="51" t="str">
        <f ca="1">MID($I7,15,30)</f>
        <v>TES01</v>
      </c>
      <c r="L7" s="31">
        <f t="shared" si="0"/>
        <v>4</v>
      </c>
      <c r="M7" s="31">
        <f t="shared" si="7"/>
        <v>0</v>
      </c>
      <c r="N7" s="36" t="str">
        <f t="shared" ca="1" si="1"/>
        <v>OBAGS002 TES01 009</v>
      </c>
      <c r="O7" s="36" t="str">
        <f t="shared" ca="1" si="2"/>
        <v>OBAGS002</v>
      </c>
      <c r="P7" s="36" t="str">
        <f t="shared" ca="1" si="3"/>
        <v>TES01</v>
      </c>
      <c r="Q7" s="36" t="str">
        <f t="shared" ca="1" si="8"/>
        <v>009</v>
      </c>
      <c r="R7" s="37">
        <v>8058983598504</v>
      </c>
      <c r="S7" s="36" t="e">
        <f t="shared" ca="1" si="4"/>
        <v>#N/A</v>
      </c>
      <c r="T7" s="36" t="str">
        <f t="shared" ca="1" si="5"/>
        <v>33</v>
      </c>
      <c r="U7" s="38" t="b">
        <f t="shared" ca="1" si="6"/>
        <v>1</v>
      </c>
    </row>
    <row r="8" spans="1:21">
      <c r="A8" s="3" t="s">
        <v>650</v>
      </c>
      <c r="E8" s="39" t="s">
        <v>1127</v>
      </c>
      <c r="F8" s="31" t="str">
        <f t="shared" ca="1" si="9"/>
        <v>$A7:$A1000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A9" s="4" t="s">
        <v>651</v>
      </c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3" t="s">
        <v>652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A11" s="3" t="s">
        <v>653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055 col. 054 col. 009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A13" s="3" t="s">
        <v>654</v>
      </c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A14" s="4" t="s">
        <v>655</v>
      </c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22</v>
      </c>
      <c r="H14" s="42">
        <f ca="1">SUM(G$14:G14)</f>
        <v>22</v>
      </c>
      <c r="I14" s="42" t="str">
        <f t="shared" ref="I14:I23" ca="1" si="13">IF(ISERROR(H14),"",TRIM(INDEX(INDIRECT("A:A"),H14)))</f>
        <v>col. 008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3" t="s">
        <v>656</v>
      </c>
      <c r="E15" s="41" t="str">
        <f>E14</f>
        <v>col. *</v>
      </c>
      <c r="F15" s="31" t="str">
        <f t="shared" ca="1" si="12"/>
        <v>$A23:$A1000</v>
      </c>
      <c r="G15" s="42">
        <f ca="1">MATCH(E15,INDIRECT(F15),0)</f>
        <v>8</v>
      </c>
      <c r="H15" s="42">
        <f ca="1">SUM(G$14:G15)</f>
        <v>30</v>
      </c>
      <c r="I15" s="42" t="str">
        <f t="shared" ca="1" si="13"/>
        <v>col. 055</v>
      </c>
      <c r="J15" s="43" t="str">
        <f t="shared" ca="1" si="14"/>
        <v>055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3" t="s">
        <v>657</v>
      </c>
      <c r="E16" s="41" t="str">
        <f t="shared" ref="E16:E23" si="15">E15</f>
        <v>col. *</v>
      </c>
      <c r="F16" s="31" t="str">
        <f t="shared" ca="1" si="12"/>
        <v>$A31:$A1000</v>
      </c>
      <c r="G16" s="42">
        <f ca="1">MATCH(E16,INDIRECT(F16),0)</f>
        <v>20</v>
      </c>
      <c r="H16" s="42">
        <f ca="1">SUM(G$14:G16)</f>
        <v>50</v>
      </c>
      <c r="I16" s="42" t="str">
        <f t="shared" ca="1" si="13"/>
        <v>col. 054</v>
      </c>
      <c r="J16" s="43" t="str">
        <f t="shared" ca="1" si="14"/>
        <v>054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$A51:$A1000</v>
      </c>
      <c r="G17" s="42">
        <f ca="1">MATCH(E17,INDIRECT(F17),0)</f>
        <v>3</v>
      </c>
      <c r="H17" s="42">
        <f ca="1">SUM(G$14:G17)</f>
        <v>53</v>
      </c>
      <c r="I17" s="42" t="str">
        <f t="shared" ca="1" si="13"/>
        <v>col. 009</v>
      </c>
      <c r="J17" s="43" t="str">
        <f t="shared" ca="1" si="14"/>
        <v>009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str">
        <f t="shared" ca="1" si="12"/>
        <v>$A54:$A1000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4" t="s">
        <v>658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4" t="s">
        <v>659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4" t="s">
        <v>660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4" t="s">
        <v>661</v>
      </c>
    </row>
    <row r="31" spans="1:21">
      <c r="A31" s="4" t="s">
        <v>662</v>
      </c>
    </row>
    <row r="32" spans="1:21">
      <c r="A32" s="4" t="s">
        <v>663</v>
      </c>
    </row>
    <row r="50" spans="1:1">
      <c r="A50" s="4" t="s">
        <v>664</v>
      </c>
    </row>
    <row r="51" spans="1:1">
      <c r="A51" s="4" t="s">
        <v>665</v>
      </c>
    </row>
    <row r="52" spans="1:1">
      <c r="A52" s="4" t="s">
        <v>666</v>
      </c>
    </row>
    <row r="53" spans="1:1">
      <c r="A53" s="4" t="s">
        <v>667</v>
      </c>
    </row>
    <row r="54" spans="1:1">
      <c r="A54" s="4" t="s">
        <v>668</v>
      </c>
    </row>
    <row r="55" spans="1:1">
      <c r="A55" s="4" t="s">
        <v>669</v>
      </c>
    </row>
    <row r="62" spans="1:1">
      <c r="A62" s="6" t="s">
        <v>670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6" enableFormatConditionsCalculation="0"/>
  <dimension ref="A1:U70"/>
  <sheetViews>
    <sheetView topLeftCell="B1" zoomScale="90" zoomScaleNormal="90" zoomScalePageLayoutView="90" workbookViewId="0">
      <selection activeCell="R7" sqref="R7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671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70</v>
      </c>
      <c r="G3" s="24" t="str">
        <f>INDEX($A:$A,F3)</f>
        <v>34.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34</v>
      </c>
      <c r="H4" t="str">
        <f>MID(G3,1,F2)</f>
        <v>34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OBAGS016 TES26 055</v>
      </c>
      <c r="O4" s="36" t="str">
        <f t="shared" ref="O4:O19" ca="1" si="2">IF($U4, INDEX(J$7:J$9,$M4+1), "")</f>
        <v>OBAGS016</v>
      </c>
      <c r="P4" s="36" t="str">
        <f t="shared" ref="P4:P19" ca="1" si="3">IF($U4, INDEX(K$7:K$9,$M4+1), "")</f>
        <v>TES26</v>
      </c>
      <c r="Q4" s="36" t="str">
        <f ca="1">J14</f>
        <v>055</v>
      </c>
      <c r="R4" s="37">
        <v>8050846002319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34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OBAGS016 TES26 078</v>
      </c>
      <c r="O5" s="36" t="str">
        <f t="shared" ca="1" si="2"/>
        <v>OBAGS016</v>
      </c>
      <c r="P5" s="36" t="str">
        <f t="shared" ca="1" si="3"/>
        <v>TES26</v>
      </c>
      <c r="Q5" s="36" t="str">
        <f t="shared" ref="Q5:Q19" ca="1" si="8">J15</f>
        <v>078</v>
      </c>
      <c r="R5" s="37">
        <v>8056099171529</v>
      </c>
      <c r="S5" s="36" t="str">
        <f t="shared" ca="1" si="4"/>
        <v>fall 2018 .continuativo carry over</v>
      </c>
      <c r="T5" s="36" t="str">
        <f t="shared" ca="1" si="5"/>
        <v>34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OBAGS016 TES26 008</v>
      </c>
      <c r="O6" s="36" t="str">
        <f t="shared" ca="1" si="2"/>
        <v>OBAGS016</v>
      </c>
      <c r="P6" s="36" t="str">
        <f t="shared" ca="1" si="3"/>
        <v>TES26</v>
      </c>
      <c r="Q6" s="36" t="str">
        <f t="shared" ca="1" si="8"/>
        <v>008</v>
      </c>
      <c r="R6" s="37">
        <v>8050846002326</v>
      </c>
      <c r="S6" s="36" t="str">
        <f t="shared" ca="1" si="4"/>
        <v>fall 2018 .continuativo carry over</v>
      </c>
      <c r="T6" s="36" t="str">
        <f t="shared" ca="1" si="5"/>
        <v>34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28</v>
      </c>
      <c r="H7" s="40">
        <f ca="1">SUM(G$7:G7)</f>
        <v>28</v>
      </c>
      <c r="I7" s="40" t="str">
        <f t="shared" ref="I7:I9" ca="1" si="11">IF(ISERROR(H7),"",TRIM(INDEX(INDIRECT("A:A"),H7)))</f>
        <v>code OBAGS016 TES26</v>
      </c>
      <c r="J7" s="51" t="str">
        <f ca="1">MID($I7,6,8)</f>
        <v>OBAGS016</v>
      </c>
      <c r="K7" s="51" t="str">
        <f ca="1">MID($I7,15,30)</f>
        <v>TES26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 xml:space="preserve"> </v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E8" s="39" t="s">
        <v>1127</v>
      </c>
      <c r="F8" s="31" t="str">
        <f t="shared" ca="1" si="9"/>
        <v>$A29:$A1000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055 col. 078 col. 008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A14" s="11" t="s">
        <v>672</v>
      </c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14</v>
      </c>
      <c r="H14" s="42">
        <f ca="1">SUM(G$14:G14)</f>
        <v>14</v>
      </c>
      <c r="I14" s="42" t="str">
        <f t="shared" ref="I14:I23" ca="1" si="13">IF(ISERROR(H14),"",TRIM(INDEX(INDIRECT("A:A"),H14)))</f>
        <v>col. 055</v>
      </c>
      <c r="J14" s="43" t="str">
        <f t="shared" ref="J14:J29" ca="1" si="14">MID($G$11,6+9*(ROW(J14)-ROW(J$14)),3)</f>
        <v>055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11" t="s">
        <v>673</v>
      </c>
      <c r="E15" s="41" t="str">
        <f>E14</f>
        <v>col. *</v>
      </c>
      <c r="F15" s="31" t="str">
        <f t="shared" ca="1" si="12"/>
        <v>$A15:$A1000</v>
      </c>
      <c r="G15" s="42">
        <f ca="1">MATCH(E15,INDIRECT(F15),0)</f>
        <v>3</v>
      </c>
      <c r="H15" s="42">
        <f ca="1">SUM(G$14:G15)</f>
        <v>17</v>
      </c>
      <c r="I15" s="42" t="str">
        <f t="shared" ca="1" si="13"/>
        <v>col. 078</v>
      </c>
      <c r="J15" s="43" t="str">
        <f t="shared" ca="1" si="14"/>
        <v>078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11" t="s">
        <v>674</v>
      </c>
      <c r="E16" s="41" t="str">
        <f t="shared" ref="E16:E23" si="15">E15</f>
        <v>col. *</v>
      </c>
      <c r="F16" s="31" t="str">
        <f t="shared" ca="1" si="12"/>
        <v>$A18:$A1000</v>
      </c>
      <c r="G16" s="42">
        <f ca="1">MATCH(E16,INDIRECT(F16),0)</f>
        <v>3</v>
      </c>
      <c r="H16" s="42">
        <f ca="1">SUM(G$14:G16)</f>
        <v>20</v>
      </c>
      <c r="I16" s="42" t="str">
        <f t="shared" ca="1" si="13"/>
        <v>col. 008</v>
      </c>
      <c r="J16" s="43" t="str">
        <f t="shared" ca="1" si="14"/>
        <v>008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11" t="s">
        <v>675</v>
      </c>
      <c r="E17" s="41" t="str">
        <f t="shared" si="15"/>
        <v>col. *</v>
      </c>
      <c r="F17" s="31" t="str">
        <f t="shared" ca="1" si="12"/>
        <v>$A21:$A1000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 xml:space="preserve"> 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11" t="s">
        <v>676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11" t="s">
        <v>677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11" t="s">
        <v>678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11" t="s">
        <v>679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11" t="s">
        <v>680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2" t="s">
        <v>681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3" t="s">
        <v>682</v>
      </c>
    </row>
    <row r="31" spans="1:21">
      <c r="A31" s="11" t="s">
        <v>683</v>
      </c>
    </row>
    <row r="32" spans="1:21">
      <c r="A32" s="3" t="s">
        <v>684</v>
      </c>
    </row>
    <row r="33" spans="1:1">
      <c r="A33" s="3" t="s">
        <v>685</v>
      </c>
    </row>
    <row r="35" spans="1:1">
      <c r="A35" s="3" t="s">
        <v>686</v>
      </c>
    </row>
    <row r="36" spans="1:1">
      <c r="A36" s="11" t="s">
        <v>687</v>
      </c>
    </row>
    <row r="37" spans="1:1">
      <c r="A37" s="3" t="s">
        <v>688</v>
      </c>
    </row>
    <row r="38" spans="1:1">
      <c r="A38" s="3" t="s">
        <v>689</v>
      </c>
    </row>
    <row r="70" spans="1:1">
      <c r="A70" s="5" t="s">
        <v>690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7" enableFormatConditionsCalculation="0"/>
  <dimension ref="A1:U68"/>
  <sheetViews>
    <sheetView topLeftCell="B1" zoomScale="90" zoomScaleNormal="90" zoomScalePageLayoutView="90" workbookViewId="0">
      <selection activeCell="R7" sqref="R7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>
      <c r="A1" s="2" t="s">
        <v>691</v>
      </c>
    </row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sacche interne inner bags 35.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A3" s="3" t="s">
        <v>692</v>
      </c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A4" s="11" t="s">
        <v>693</v>
      </c>
      <c r="E4" s="35"/>
      <c r="F4" s="31" t="s">
        <v>1125</v>
      </c>
      <c r="G4" s="23" t="str">
        <f>IF(ISERROR(H4),I4,H4)</f>
        <v>35</v>
      </c>
      <c r="H4" t="e">
        <f>MID(G3,1,F2)</f>
        <v>#N/A</v>
      </c>
      <c r="I4" t="str">
        <f>MID(I2,LEN(I2)-F2,F2)</f>
        <v>35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OBAGS017 TES26 055</v>
      </c>
      <c r="O4" s="36" t="str">
        <f t="shared" ref="O4:O19" ca="1" si="2">IF($U4, INDEX(J$7:J$9,$M4+1), "")</f>
        <v>OBAGS017</v>
      </c>
      <c r="P4" s="36" t="str">
        <f t="shared" ref="P4:P19" ca="1" si="3">IF($U4, INDEX(K$7:K$9,$M4+1), "")</f>
        <v>TES26</v>
      </c>
      <c r="Q4" s="36" t="str">
        <f ca="1">J14</f>
        <v>055</v>
      </c>
      <c r="R4" s="37">
        <v>8050846008281</v>
      </c>
      <c r="S4" s="36" t="e">
        <f t="shared" ref="S4:S19" ca="1" si="4">IF($U4, $G$5, "")</f>
        <v>#N/A</v>
      </c>
      <c r="T4" s="36" t="str">
        <f t="shared" ref="T4:T19" ca="1" si="5">IF($U4, $G$4, "")</f>
        <v>35</v>
      </c>
      <c r="U4" s="38" t="b">
        <f t="shared" ref="U4:U19" ca="1" si="6">AND(TRIM(Q4)&lt;&gt;"", Q4&lt;&gt;0)</f>
        <v>1</v>
      </c>
    </row>
    <row r="5" spans="1:21">
      <c r="A5" s="3" t="s">
        <v>694</v>
      </c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OBAGS017 TES26 008</v>
      </c>
      <c r="O5" s="36" t="str">
        <f t="shared" ca="1" si="2"/>
        <v>OBAGS017</v>
      </c>
      <c r="P5" s="36" t="str">
        <f t="shared" ca="1" si="3"/>
        <v>TES26</v>
      </c>
      <c r="Q5" s="36" t="str">
        <f t="shared" ref="Q5:Q19" ca="1" si="8">J15</f>
        <v>008</v>
      </c>
      <c r="R5" s="37">
        <v>8050846020160</v>
      </c>
      <c r="S5" s="36" t="e">
        <f t="shared" ca="1" si="4"/>
        <v>#N/A</v>
      </c>
      <c r="T5" s="36" t="str">
        <f t="shared" ca="1" si="5"/>
        <v>35</v>
      </c>
      <c r="U5" s="38" t="b">
        <f t="shared" ca="1" si="6"/>
        <v>1</v>
      </c>
    </row>
    <row r="6" spans="1:21">
      <c r="A6" s="3" t="s">
        <v>695</v>
      </c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OBAGS017 TES26 078</v>
      </c>
      <c r="O6" s="36" t="str">
        <f t="shared" ca="1" si="2"/>
        <v>OBAGS017</v>
      </c>
      <c r="P6" s="36" t="str">
        <f t="shared" ca="1" si="3"/>
        <v>TES26</v>
      </c>
      <c r="Q6" s="36" t="str">
        <f t="shared" ca="1" si="8"/>
        <v>078</v>
      </c>
      <c r="R6" s="37">
        <v>8056099171574</v>
      </c>
      <c r="S6" s="36" t="e">
        <f t="shared" ca="1" si="4"/>
        <v>#N/A</v>
      </c>
      <c r="T6" s="36" t="str">
        <f t="shared" ca="1" si="5"/>
        <v>35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1</v>
      </c>
      <c r="H7" s="40">
        <f ca="1">SUM(G$7:G7)</f>
        <v>1</v>
      </c>
      <c r="I7" s="40" t="str">
        <f t="shared" ref="I7:I9" ca="1" si="11">IF(ISERROR(H7),"",TRIM(INDEX(INDIRECT("A:A"),H7)))</f>
        <v>code OBAGS017 TES26</v>
      </c>
      <c r="J7" s="51" t="str">
        <f ca="1">MID($I7,6,8)</f>
        <v>OBAGS017</v>
      </c>
      <c r="K7" s="51" t="str">
        <f ca="1">MID($I7,15,30)</f>
        <v>TES26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 xml:space="preserve">   </v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A8" s="3" t="s">
        <v>696</v>
      </c>
      <c r="E8" s="39" t="s">
        <v>1127</v>
      </c>
      <c r="F8" s="31" t="str">
        <f t="shared" ca="1" si="9"/>
        <v>$A2:$A1000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A9" s="11" t="s">
        <v>697</v>
      </c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3" t="s">
        <v>698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A11" s="3" t="s">
        <v>699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055 col. 008 col. 078  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62</v>
      </c>
      <c r="H14" s="42">
        <f ca="1">SUM(G$14:G14)</f>
        <v>62</v>
      </c>
      <c r="I14" s="42" t="str">
        <f t="shared" ref="I14:I23" ca="1" si="13">IF(ISERROR(H14),"",TRIM(INDEX(INDIRECT("A:A"),H14)))</f>
        <v>col. 055 col. 008 col. 078</v>
      </c>
      <c r="J14" s="43" t="str">
        <f t="shared" ref="J14:J29" ca="1" si="14">MID($G$11,6+9*(ROW(J14)-ROW(J$14)),3)</f>
        <v>055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$A63:$A1000</v>
      </c>
      <c r="G15" s="42" t="e">
        <f ca="1">MATCH(E15,INDIRECT(F15),0)</f>
        <v>#N/A</v>
      </c>
      <c r="H15" s="42" t="e">
        <f ca="1">SUM(G$14:G15)</f>
        <v>#N/A</v>
      </c>
      <c r="I15" s="42" t="str">
        <f t="shared" ca="1" si="13"/>
        <v/>
      </c>
      <c r="J15" s="43" t="str">
        <f t="shared" ca="1" si="14"/>
        <v>008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e">
        <f t="shared" ca="1" si="12"/>
        <v>#N/A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>078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5:21"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 xml:space="preserve">   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5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5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5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5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5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5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5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5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5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5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5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5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5:21" ht="15" thickTop="1"/>
    <row r="50" spans="1:1" ht="21">
      <c r="A50" s="1" t="s">
        <v>700</v>
      </c>
    </row>
    <row r="62" spans="1:1">
      <c r="A62" s="11" t="s">
        <v>701</v>
      </c>
    </row>
    <row r="63" spans="1:1">
      <c r="A63" s="11" t="s">
        <v>702</v>
      </c>
    </row>
    <row r="64" spans="1:1">
      <c r="A64" s="11" t="s">
        <v>703</v>
      </c>
    </row>
    <row r="68" spans="1:1">
      <c r="A68" s="6" t="s">
        <v>704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8" enableFormatConditionsCalculation="0"/>
  <dimension ref="A1:U66"/>
  <sheetViews>
    <sheetView topLeftCell="B1" zoomScale="90" zoomScaleNormal="90" zoomScalePageLayoutView="90" workbookViewId="0">
      <selection activeCell="R6" sqref="R6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705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66</v>
      </c>
      <c r="G3" s="24" t="str">
        <f>INDEX($A:$A,F3)</f>
        <v>36.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36</v>
      </c>
      <c r="H4" t="str">
        <f>MID(G3,1,F2)</f>
        <v>36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OBAGS121 TES01 055</v>
      </c>
      <c r="O4" s="36" t="str">
        <f t="shared" ref="O4:O19" ca="1" si="2">IF($U4, INDEX(J$7:J$9,$M4+1), "")</f>
        <v>OBAGS121</v>
      </c>
      <c r="P4" s="36" t="str">
        <f t="shared" ref="P4:P19" ca="1" si="3">IF($U4, INDEX(K$7:K$9,$M4+1), "")</f>
        <v>TES01</v>
      </c>
      <c r="Q4" s="36" t="str">
        <f ca="1">J14</f>
        <v>055</v>
      </c>
      <c r="R4" s="37">
        <v>8050538597949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36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OBAGS121 TES01 054</v>
      </c>
      <c r="O5" s="36" t="str">
        <f t="shared" ca="1" si="2"/>
        <v>OBAGS121</v>
      </c>
      <c r="P5" s="36" t="str">
        <f t="shared" ca="1" si="3"/>
        <v>TES01</v>
      </c>
      <c r="Q5" s="36" t="str">
        <f t="shared" ref="Q5:Q19" ca="1" si="8">J15</f>
        <v>054</v>
      </c>
      <c r="R5" s="37">
        <v>8050538597932</v>
      </c>
      <c r="S5" s="36" t="str">
        <f t="shared" ca="1" si="4"/>
        <v>fall 2018 .continuativo carry over</v>
      </c>
      <c r="T5" s="36" t="str">
        <f t="shared" ca="1" si="5"/>
        <v>36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/>
      </c>
      <c r="O6" s="36" t="str">
        <f t="shared" ca="1" si="2"/>
        <v/>
      </c>
      <c r="P6" s="36" t="str">
        <f t="shared" ca="1" si="3"/>
        <v/>
      </c>
      <c r="Q6" s="36" t="str">
        <f t="shared" ca="1" si="8"/>
        <v xml:space="preserve">  </v>
      </c>
      <c r="R6" s="37"/>
      <c r="S6" s="36" t="str">
        <f t="shared" ca="1" si="4"/>
        <v/>
      </c>
      <c r="T6" s="36" t="str">
        <f t="shared" ca="1" si="5"/>
        <v/>
      </c>
      <c r="U6" s="38" t="b">
        <f t="shared" ca="1" si="6"/>
        <v>0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24</v>
      </c>
      <c r="H7" s="40">
        <f ca="1">SUM(G$7:G7)</f>
        <v>24</v>
      </c>
      <c r="I7" s="40" t="str">
        <f t="shared" ref="I7:I9" ca="1" si="11">IF(ISERROR(H7),"",TRIM(INDEX(INDIRECT("A:A"),H7)))</f>
        <v>code OBAGS121 TES01</v>
      </c>
      <c r="J7" s="51" t="str">
        <f ca="1">MID($I7,6,8)</f>
        <v>OBAGS121</v>
      </c>
      <c r="K7" s="51" t="str">
        <f ca="1">MID($I7,15,30)</f>
        <v>TES01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/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E8" s="39" t="s">
        <v>1127</v>
      </c>
      <c r="F8" s="31" t="str">
        <f t="shared" ca="1" si="9"/>
        <v>$A25:$A1000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055 col. 054 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17</v>
      </c>
      <c r="H14" s="42">
        <f ca="1">SUM(G$14:G14)</f>
        <v>17</v>
      </c>
      <c r="I14" s="42" t="str">
        <f t="shared" ref="I14:I23" ca="1" si="13">IF(ISERROR(H14),"",TRIM(INDEX(INDIRECT("A:A"),H14)))</f>
        <v>col. 055</v>
      </c>
      <c r="J14" s="43" t="str">
        <f t="shared" ref="J14:J29" ca="1" si="14">MID($G$11,6+9*(ROW(J14)-ROW(J$14)),3)</f>
        <v>055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$A18:$A1000</v>
      </c>
      <c r="G15" s="42">
        <f ca="1">MATCH(E15,INDIRECT(F15),0)</f>
        <v>3</v>
      </c>
      <c r="H15" s="42">
        <f ca="1">SUM(G$14:G15)</f>
        <v>20</v>
      </c>
      <c r="I15" s="42" t="str">
        <f t="shared" ca="1" si="13"/>
        <v>col. 054</v>
      </c>
      <c r="J15" s="43" t="str">
        <f t="shared" ca="1" si="14"/>
        <v>054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$A21:$A1000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 xml:space="preserve">  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706</v>
      </c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/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707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708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709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4" t="s">
        <v>710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4" t="s">
        <v>711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2" t="s">
        <v>712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3" t="s">
        <v>713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4" t="s">
        <v>714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3" t="s">
        <v>715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3" t="s">
        <v>716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1" spans="1:21">
      <c r="A31" s="3" t="s">
        <v>717</v>
      </c>
    </row>
    <row r="32" spans="1:21">
      <c r="A32" s="3" t="s">
        <v>718</v>
      </c>
    </row>
    <row r="33" spans="1:1">
      <c r="A33" s="3" t="s">
        <v>719</v>
      </c>
    </row>
    <row r="66" spans="1:1">
      <c r="A66" s="5" t="s">
        <v>720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29" enableFormatConditionsCalculation="0"/>
  <dimension ref="A1:U78"/>
  <sheetViews>
    <sheetView topLeftCell="B1" zoomScale="90" zoomScaleNormal="90" zoomScalePageLayoutView="90" workbookViewId="0">
      <selection activeCell="R7" sqref="R7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sacche interne inner bags 37.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37</v>
      </c>
      <c r="H4" t="e">
        <f>MID(G3,1,F2)</f>
        <v>#N/A</v>
      </c>
      <c r="I4" t="str">
        <f>MID(I2,LEN(I2)-F2,F2)</f>
        <v>37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OBAGS018 TES26 055</v>
      </c>
      <c r="O4" s="36" t="str">
        <f t="shared" ref="O4:O19" ca="1" si="2">IF($U4, INDEX(J$7:J$9,$M4+1), "")</f>
        <v>OBAGS018</v>
      </c>
      <c r="P4" s="36" t="str">
        <f t="shared" ref="P4:P19" ca="1" si="3">IF($U4, INDEX(K$7:K$9,$M4+1), "")</f>
        <v>TES26</v>
      </c>
      <c r="Q4" s="36" t="str">
        <f ca="1">J14</f>
        <v>055</v>
      </c>
      <c r="R4" s="37">
        <v>8050846001947</v>
      </c>
      <c r="S4" s="36" t="e">
        <f t="shared" ref="S4:S19" ca="1" si="4">IF($U4, $G$5, "")</f>
        <v>#N/A</v>
      </c>
      <c r="T4" s="36" t="str">
        <f t="shared" ref="T4:T19" ca="1" si="5">IF($U4, $G$4, "")</f>
        <v>37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OBAGS018 TES26 054</v>
      </c>
      <c r="O5" s="36" t="str">
        <f t="shared" ca="1" si="2"/>
        <v>OBAGS018</v>
      </c>
      <c r="P5" s="36" t="str">
        <f t="shared" ca="1" si="3"/>
        <v>TES26</v>
      </c>
      <c r="Q5" s="36" t="str">
        <f t="shared" ref="Q5:Q19" ca="1" si="8">J15</f>
        <v>054</v>
      </c>
      <c r="R5" s="37"/>
      <c r="S5" s="36" t="e">
        <f t="shared" ca="1" si="4"/>
        <v>#N/A</v>
      </c>
      <c r="T5" s="36" t="str">
        <f t="shared" ca="1" si="5"/>
        <v>37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OBAGS018 TES26 008</v>
      </c>
      <c r="O6" s="36" t="str">
        <f t="shared" ca="1" si="2"/>
        <v>OBAGS018</v>
      </c>
      <c r="P6" s="36" t="str">
        <f t="shared" ca="1" si="3"/>
        <v>TES26</v>
      </c>
      <c r="Q6" s="36" t="str">
        <f t="shared" ca="1" si="8"/>
        <v>008</v>
      </c>
      <c r="R6" s="37">
        <v>8050846001930</v>
      </c>
      <c r="S6" s="36" t="e">
        <f t="shared" ca="1" si="4"/>
        <v>#N/A</v>
      </c>
      <c r="T6" s="36" t="str">
        <f t="shared" ca="1" si="5"/>
        <v>37</v>
      </c>
      <c r="U6" s="38" t="b">
        <f t="shared" ca="1" si="6"/>
        <v>1</v>
      </c>
    </row>
    <row r="7" spans="1:21" ht="21">
      <c r="A7" s="1" t="s">
        <v>721</v>
      </c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15</v>
      </c>
      <c r="H7" s="40">
        <f ca="1">SUM(G$7:G7)</f>
        <v>15</v>
      </c>
      <c r="I7" s="40" t="str">
        <f t="shared" ref="I7:I9" ca="1" si="11">IF(ISERROR(H7),"",TRIM(INDEX(INDIRECT("A:A"),H7)))</f>
        <v>code OBAGS018 TES26</v>
      </c>
      <c r="J7" s="51" t="str">
        <f ca="1">MID($I7,6,8)</f>
        <v>OBAGS018</v>
      </c>
      <c r="K7" s="51" t="str">
        <f ca="1">MID($I7,15,30)</f>
        <v>TES26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 xml:space="preserve"> </v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E8" s="39" t="s">
        <v>1127</v>
      </c>
      <c r="F8" s="31" t="str">
        <f t="shared" ca="1" si="9"/>
        <v>$A16:$A1000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055 col. 054 col. 008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69</v>
      </c>
      <c r="H14" s="42">
        <f ca="1">SUM(G$14:G14)</f>
        <v>69</v>
      </c>
      <c r="I14" s="42" t="str">
        <f t="shared" ref="I14:I23" ca="1" si="13">IF(ISERROR(H14),"",TRIM(INDEX(INDIRECT("A:A"),H14)))</f>
        <v>col. 055</v>
      </c>
      <c r="J14" s="43" t="str">
        <f t="shared" ref="J14:J29" ca="1" si="14">MID($G$11,6+9*(ROW(J14)-ROW(J$14)),3)</f>
        <v>055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2" t="s">
        <v>722</v>
      </c>
      <c r="E15" s="41" t="str">
        <f>E14</f>
        <v>col. *</v>
      </c>
      <c r="F15" s="31" t="str">
        <f t="shared" ca="1" si="12"/>
        <v>$A70:$A1000</v>
      </c>
      <c r="G15" s="42">
        <f ca="1">MATCH(E15,INDIRECT(F15),0)</f>
        <v>3</v>
      </c>
      <c r="H15" s="42">
        <f ca="1">SUM(G$14:G15)</f>
        <v>72</v>
      </c>
      <c r="I15" s="42" t="str">
        <f t="shared" ca="1" si="13"/>
        <v>col. 054</v>
      </c>
      <c r="J15" s="43" t="str">
        <f t="shared" ca="1" si="14"/>
        <v>054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$A73:$A1000</v>
      </c>
      <c r="G16" s="42">
        <f ca="1">MATCH(E16,INDIRECT(F16),0)</f>
        <v>3</v>
      </c>
      <c r="H16" s="42">
        <f ca="1">SUM(G$14:G16)</f>
        <v>75</v>
      </c>
      <c r="I16" s="42" t="str">
        <f t="shared" ca="1" si="13"/>
        <v>col. 008</v>
      </c>
      <c r="J16" s="43" t="str">
        <f t="shared" ca="1" si="14"/>
        <v>008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3" t="s">
        <v>723</v>
      </c>
      <c r="E17" s="41" t="str">
        <f t="shared" si="15"/>
        <v>col. *</v>
      </c>
      <c r="F17" s="31" t="str">
        <f t="shared" ca="1" si="12"/>
        <v>$A76:$A1000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 xml:space="preserve"> 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11" t="s">
        <v>724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3" t="s">
        <v>725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3" t="s">
        <v>726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3" t="s">
        <v>727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11" t="s">
        <v>728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3" t="s">
        <v>729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3" t="s">
        <v>730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69" spans="1:1">
      <c r="A69" s="11" t="s">
        <v>731</v>
      </c>
    </row>
    <row r="70" spans="1:1">
      <c r="A70" s="11" t="s">
        <v>732</v>
      </c>
    </row>
    <row r="71" spans="1:1">
      <c r="A71" s="11" t="s">
        <v>733</v>
      </c>
    </row>
    <row r="72" spans="1:1">
      <c r="A72" s="11" t="s">
        <v>734</v>
      </c>
    </row>
    <row r="73" spans="1:1">
      <c r="A73" s="11" t="s">
        <v>735</v>
      </c>
    </row>
    <row r="74" spans="1:1">
      <c r="A74" s="11" t="s">
        <v>736</v>
      </c>
    </row>
    <row r="75" spans="1:1">
      <c r="A75" s="11" t="s">
        <v>737</v>
      </c>
    </row>
    <row r="76" spans="1:1">
      <c r="A76" s="11" t="s">
        <v>738</v>
      </c>
    </row>
    <row r="77" spans="1:1">
      <c r="A77" s="11" t="s">
        <v>739</v>
      </c>
    </row>
    <row r="78" spans="1:1">
      <c r="A78" s="6" t="s">
        <v>740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" enableFormatConditionsCalculation="0"/>
  <dimension ref="A1:U98"/>
  <sheetViews>
    <sheetView zoomScale="90" zoomScaleNormal="90" zoomScalePageLayoutView="90" workbookViewId="0">
      <selection activeCell="R9" sqref="R9"/>
    </sheetView>
  </sheetViews>
  <sheetFormatPr baseColWidth="10" defaultRowHeight="14" x14ac:dyDescent="0"/>
  <cols>
    <col min="6" max="6" width="14" style="23" bestFit="1" customWidth="1"/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18</v>
      </c>
    </row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scocche bodies 05.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05</v>
      </c>
      <c r="H4" t="e">
        <f>MID(G3,1,F2)</f>
        <v>#N/A</v>
      </c>
      <c r="I4" t="str">
        <f>MID(I2,LEN(I2)-F2,F2)</f>
        <v>05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OBAGB002 EVS00 371</v>
      </c>
      <c r="O4" s="36" t="str">
        <f t="shared" ref="O4:O19" ca="1" si="2">IF($U4, INDEX(J$7:J$9,$M4+1), "")</f>
        <v>OBAGB002</v>
      </c>
      <c r="P4" s="36" t="str">
        <f t="shared" ref="P4:P19" ca="1" si="3">IF($U4, INDEX(K$7:K$9,$M4+1), "")</f>
        <v>EVS00</v>
      </c>
      <c r="Q4" s="36" t="str">
        <f ca="1">J14</f>
        <v>371</v>
      </c>
      <c r="R4" s="37">
        <v>8056099177125</v>
      </c>
      <c r="S4" s="36" t="e">
        <f t="shared" ref="S4:S19" ca="1" si="4">IF($U4, $G$5, "")</f>
        <v>#N/A</v>
      </c>
      <c r="T4" s="36" t="str">
        <f t="shared" ref="T4:T19" ca="1" si="5">IF($U4, $G$4, "")</f>
        <v>05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OBAGB002 EVS00 017</v>
      </c>
      <c r="O5" s="36" t="str">
        <f t="shared" ca="1" si="2"/>
        <v>OBAGB002</v>
      </c>
      <c r="P5" s="36" t="str">
        <f t="shared" ca="1" si="3"/>
        <v>EVS00</v>
      </c>
      <c r="Q5" s="36" t="str">
        <f t="shared" ref="Q5:Q19" ca="1" si="8">J15</f>
        <v>017</v>
      </c>
      <c r="R5" s="37">
        <v>8050450218335</v>
      </c>
      <c r="S5" s="36" t="e">
        <f t="shared" ca="1" si="4"/>
        <v>#N/A</v>
      </c>
      <c r="T5" s="36" t="str">
        <f t="shared" ca="1" si="5"/>
        <v>05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OBAGB002 EVS00 078</v>
      </c>
      <c r="O6" s="36" t="str">
        <f t="shared" ca="1" si="2"/>
        <v>OBAGB002</v>
      </c>
      <c r="P6" s="36" t="str">
        <f t="shared" ca="1" si="3"/>
        <v>EVS00</v>
      </c>
      <c r="Q6" s="36" t="str">
        <f t="shared" ca="1" si="8"/>
        <v>078</v>
      </c>
      <c r="R6" s="37">
        <v>8050450215631</v>
      </c>
      <c r="S6" s="36" t="e">
        <f t="shared" ca="1" si="4"/>
        <v>#N/A</v>
      </c>
      <c r="T6" s="36" t="str">
        <f t="shared" ca="1" si="5"/>
        <v>05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39</v>
      </c>
      <c r="H7" s="40">
        <f ca="1">SUM(G$7:G7)</f>
        <v>39</v>
      </c>
      <c r="I7" s="40" t="str">
        <f t="shared" ref="I7:I9" ca="1" si="11">IF(ISERROR(H7),"",TRIM(INDEX(INDIRECT("A:A"),H7)))</f>
        <v>code OBAGB002 EVS00</v>
      </c>
      <c r="J7" s="51" t="str">
        <f ca="1">MID($I7,6,8)</f>
        <v>OBAGB002</v>
      </c>
      <c r="K7" s="51" t="str">
        <f ca="1">MID($I7,15,30)</f>
        <v>EVS00</v>
      </c>
      <c r="L7" s="31">
        <f t="shared" si="0"/>
        <v>4</v>
      </c>
      <c r="M7" s="31">
        <f t="shared" si="7"/>
        <v>0</v>
      </c>
      <c r="N7" s="36" t="str">
        <f t="shared" ca="1" si="1"/>
        <v>OBAGB002 EVS00 071</v>
      </c>
      <c r="O7" s="36" t="str">
        <f t="shared" ca="1" si="2"/>
        <v>OBAGB002</v>
      </c>
      <c r="P7" s="36" t="str">
        <f t="shared" ca="1" si="3"/>
        <v>EVS00</v>
      </c>
      <c r="Q7" s="36" t="str">
        <f t="shared" ca="1" si="8"/>
        <v>071</v>
      </c>
      <c r="R7" s="37">
        <v>8051770309819</v>
      </c>
      <c r="S7" s="36" t="e">
        <f t="shared" ca="1" si="4"/>
        <v>#N/A</v>
      </c>
      <c r="T7" s="36" t="str">
        <f t="shared" ca="1" si="5"/>
        <v>05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$A40:$A1000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>OBAGB002 EVS00 055</v>
      </c>
      <c r="O8" s="36" t="str">
        <f t="shared" ca="1" si="2"/>
        <v>OBAGB002</v>
      </c>
      <c r="P8" s="36" t="str">
        <f t="shared" ca="1" si="3"/>
        <v>EVS00</v>
      </c>
      <c r="Q8" s="36" t="str">
        <f t="shared" ca="1" si="8"/>
        <v>055</v>
      </c>
      <c r="R8" s="37">
        <v>8051770309833</v>
      </c>
      <c r="S8" s="36" t="e">
        <f t="shared" ca="1" si="4"/>
        <v>#N/A</v>
      </c>
      <c r="T8" s="36" t="str">
        <f t="shared" ca="1" si="5"/>
        <v>05</v>
      </c>
      <c r="U8" s="38" t="b">
        <f t="shared" ca="1" si="6"/>
        <v>1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4" t="s">
        <v>19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A11" s="4" t="s">
        <v>20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017 col. 078 col. 071 col. 055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A12" s="4" t="s">
        <v>21</v>
      </c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10</v>
      </c>
      <c r="H14" s="42">
        <f ca="1">SUM(G$14:G14)</f>
        <v>10</v>
      </c>
      <c r="I14" s="42" t="str">
        <f t="shared" ref="I14:I23" ca="1" si="13">IF(ISERROR(H14),"",TRIM(INDEX(INDIRECT("A:A"),H14)))</f>
        <v>col. 371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$A11:$A1000</v>
      </c>
      <c r="G15" s="42">
        <f ca="1">MATCH(E15,INDIRECT(F15),0)</f>
        <v>8</v>
      </c>
      <c r="H15" s="42">
        <f ca="1">SUM(G$14:G15)</f>
        <v>18</v>
      </c>
      <c r="I15" s="42" t="str">
        <f t="shared" ca="1" si="13"/>
        <v>col. 017</v>
      </c>
      <c r="J15" s="43" t="str">
        <f t="shared" ca="1" si="14"/>
        <v>017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$A19:$A1000</v>
      </c>
      <c r="G16" s="42">
        <f ca="1">MATCH(E16,INDIRECT(F16),0)</f>
        <v>8</v>
      </c>
      <c r="H16" s="42">
        <f ca="1">SUM(G$14:G16)</f>
        <v>26</v>
      </c>
      <c r="I16" s="42" t="str">
        <f t="shared" ca="1" si="13"/>
        <v>col. 078</v>
      </c>
      <c r="J16" s="43" t="str">
        <f t="shared" ca="1" si="14"/>
        <v>078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$A27:$A1000</v>
      </c>
      <c r="G17" s="42">
        <f ca="1">MATCH(E17,INDIRECT(F17),0)</f>
        <v>59</v>
      </c>
      <c r="H17" s="42">
        <f ca="1">SUM(G$14:G17)</f>
        <v>85</v>
      </c>
      <c r="I17" s="42" t="str">
        <f t="shared" ca="1" si="13"/>
        <v>col. 071 col. 055</v>
      </c>
      <c r="J17" s="43" t="str">
        <f t="shared" ca="1" si="14"/>
        <v>071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22</v>
      </c>
      <c r="E18" s="41" t="str">
        <f t="shared" si="15"/>
        <v>col. *</v>
      </c>
      <c r="F18" s="31" t="str">
        <f t="shared" ca="1" si="12"/>
        <v>$A86:$A1000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23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24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25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4" t="s">
        <v>26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4" t="s">
        <v>27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9" spans="1:1">
      <c r="A39" s="2" t="s">
        <v>28</v>
      </c>
    </row>
    <row r="41" spans="1:1">
      <c r="A41" s="3" t="s">
        <v>29</v>
      </c>
    </row>
    <row r="42" spans="1:1">
      <c r="A42" s="3" t="s">
        <v>30</v>
      </c>
    </row>
    <row r="43" spans="1:1">
      <c r="A43" s="3" t="s">
        <v>31</v>
      </c>
    </row>
    <row r="44" spans="1:1">
      <c r="A44" s="4" t="s">
        <v>32</v>
      </c>
    </row>
    <row r="46" spans="1:1">
      <c r="A46" s="3" t="s">
        <v>33</v>
      </c>
    </row>
    <row r="47" spans="1:1">
      <c r="A47" s="3" t="s">
        <v>34</v>
      </c>
    </row>
    <row r="48" spans="1:1">
      <c r="A48" s="3" t="s">
        <v>35</v>
      </c>
    </row>
    <row r="49" spans="1:1">
      <c r="A49" s="4" t="s">
        <v>36</v>
      </c>
    </row>
    <row r="50" spans="1:1">
      <c r="A50" s="4" t="s">
        <v>37</v>
      </c>
    </row>
    <row r="85" spans="1:1">
      <c r="A85" s="4" t="s">
        <v>38</v>
      </c>
    </row>
    <row r="86" spans="1:1">
      <c r="A86" s="4" t="s">
        <v>39</v>
      </c>
    </row>
    <row r="87" spans="1:1">
      <c r="A87" s="4" t="s">
        <v>40</v>
      </c>
    </row>
    <row r="98" spans="1:1">
      <c r="A98" s="6" t="s">
        <v>41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pageSetup paperSize="9" orientation="portrait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0" enableFormatConditionsCalculation="0"/>
  <dimension ref="A1:U71"/>
  <sheetViews>
    <sheetView topLeftCell="B1" zoomScale="90" zoomScaleNormal="90" zoomScalePageLayoutView="90" workbookViewId="0">
      <selection activeCell="R7" sqref="R7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741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71</v>
      </c>
      <c r="G3" s="24" t="str">
        <f>INDEX($A:$A,F3)</f>
        <v>38.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38</v>
      </c>
      <c r="H4" t="str">
        <f>MID(G3,1,F2)</f>
        <v>38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OBAGS028 TES01 055</v>
      </c>
      <c r="O4" s="36" t="str">
        <f t="shared" ref="O4:O19" ca="1" si="2">IF($U4, INDEX(J$7:J$9,$M4+1), "")</f>
        <v>OBAGS028</v>
      </c>
      <c r="P4" s="36" t="str">
        <f t="shared" ref="P4:P19" ca="1" si="3">IF($U4, INDEX(K$7:K$9,$M4+1), "")</f>
        <v>TES01</v>
      </c>
      <c r="Q4" s="36" t="str">
        <f ca="1">J14</f>
        <v>055</v>
      </c>
      <c r="R4" s="37">
        <v>8050846018679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38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OBAGS028 TES01 054</v>
      </c>
      <c r="O5" s="36" t="str">
        <f t="shared" ca="1" si="2"/>
        <v>OBAGS028</v>
      </c>
      <c r="P5" s="36" t="str">
        <f t="shared" ca="1" si="3"/>
        <v>TES01</v>
      </c>
      <c r="Q5" s="36" t="str">
        <f t="shared" ref="Q5:Q19" ca="1" si="8">J15</f>
        <v>054</v>
      </c>
      <c r="R5" s="37">
        <v>8050846018655</v>
      </c>
      <c r="S5" s="36" t="str">
        <f t="shared" ca="1" si="4"/>
        <v>fall 2018 .continuativo carry over</v>
      </c>
      <c r="T5" s="36" t="str">
        <f t="shared" ca="1" si="5"/>
        <v>38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OBAGS028 TES01 008</v>
      </c>
      <c r="O6" s="36" t="str">
        <f t="shared" ca="1" si="2"/>
        <v>OBAGS028</v>
      </c>
      <c r="P6" s="36" t="str">
        <f t="shared" ca="1" si="3"/>
        <v>TES01</v>
      </c>
      <c r="Q6" s="36" t="str">
        <f t="shared" ca="1" si="8"/>
        <v>008</v>
      </c>
      <c r="R6" s="37">
        <v>8050846018662</v>
      </c>
      <c r="S6" s="36" t="str">
        <f t="shared" ca="1" si="4"/>
        <v>fall 2018 .continuativo carry over</v>
      </c>
      <c r="T6" s="36" t="str">
        <f t="shared" ca="1" si="5"/>
        <v>38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29</v>
      </c>
      <c r="H7" s="40">
        <f ca="1">SUM(G$7:G7)</f>
        <v>29</v>
      </c>
      <c r="I7" s="40" t="str">
        <f t="shared" ref="I7:I9" ca="1" si="11">IF(ISERROR(H7),"",TRIM(INDEX(INDIRECT("A:A"),H7)))</f>
        <v>code OBAGS028 TES01</v>
      </c>
      <c r="J7" s="51" t="str">
        <f ca="1">MID($I7,6,8)</f>
        <v>OBAGS028</v>
      </c>
      <c r="K7" s="51" t="str">
        <f ca="1">MID($I7,15,30)</f>
        <v>TES01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 xml:space="preserve"> </v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E8" s="39" t="s">
        <v>1127</v>
      </c>
      <c r="F8" s="31" t="str">
        <f t="shared" ca="1" si="9"/>
        <v>$A30:$A1000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055 col. 054 col. 008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15</v>
      </c>
      <c r="H14" s="42">
        <f ca="1">SUM(G$14:G14)</f>
        <v>15</v>
      </c>
      <c r="I14" s="42" t="str">
        <f t="shared" ref="I14:I23" ca="1" si="13">IF(ISERROR(H14),"",TRIM(INDEX(INDIRECT("A:A"),H14)))</f>
        <v>col. 055</v>
      </c>
      <c r="J14" s="43" t="str">
        <f t="shared" ref="J14:J29" ca="1" si="14">MID($G$11,6+9*(ROW(J14)-ROW(J$14)),3)</f>
        <v>055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11" t="s">
        <v>742</v>
      </c>
      <c r="E15" s="41" t="str">
        <f>E14</f>
        <v>col. *</v>
      </c>
      <c r="F15" s="31" t="str">
        <f t="shared" ca="1" si="12"/>
        <v>$A16:$A1000</v>
      </c>
      <c r="G15" s="42">
        <f ca="1">MATCH(E15,INDIRECT(F15),0)</f>
        <v>3</v>
      </c>
      <c r="H15" s="42">
        <f ca="1">SUM(G$14:G15)</f>
        <v>18</v>
      </c>
      <c r="I15" s="42" t="str">
        <f t="shared" ca="1" si="13"/>
        <v>col. 054</v>
      </c>
      <c r="J15" s="43" t="str">
        <f t="shared" ca="1" si="14"/>
        <v>054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11" t="s">
        <v>743</v>
      </c>
      <c r="E16" s="41" t="str">
        <f t="shared" ref="E16:E23" si="15">E15</f>
        <v>col. *</v>
      </c>
      <c r="F16" s="31" t="str">
        <f t="shared" ca="1" si="12"/>
        <v>$A19:$A1000</v>
      </c>
      <c r="G16" s="42">
        <f ca="1">MATCH(E16,INDIRECT(F16),0)</f>
        <v>3</v>
      </c>
      <c r="H16" s="42">
        <f ca="1">SUM(G$14:G16)</f>
        <v>21</v>
      </c>
      <c r="I16" s="42" t="str">
        <f t="shared" ca="1" si="13"/>
        <v>col. 008</v>
      </c>
      <c r="J16" s="43" t="str">
        <f t="shared" ca="1" si="14"/>
        <v>008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11" t="s">
        <v>744</v>
      </c>
      <c r="E17" s="41" t="str">
        <f t="shared" si="15"/>
        <v>col. *</v>
      </c>
      <c r="F17" s="31" t="str">
        <f t="shared" ca="1" si="12"/>
        <v>$A22:$A1000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 xml:space="preserve"> 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11" t="s">
        <v>745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11" t="s">
        <v>746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11" t="s">
        <v>747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11" t="s">
        <v>748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11" t="s">
        <v>749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11" t="s">
        <v>750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2" t="s">
        <v>751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1" spans="1:21">
      <c r="A31" s="3" t="s">
        <v>752</v>
      </c>
    </row>
    <row r="32" spans="1:21">
      <c r="A32" s="11" t="s">
        <v>753</v>
      </c>
    </row>
    <row r="33" spans="1:1">
      <c r="A33" s="3" t="s">
        <v>754</v>
      </c>
    </row>
    <row r="34" spans="1:1">
      <c r="A34" s="3" t="s">
        <v>755</v>
      </c>
    </row>
    <row r="36" spans="1:1">
      <c r="A36" s="3" t="s">
        <v>756</v>
      </c>
    </row>
    <row r="37" spans="1:1">
      <c r="A37" s="11" t="s">
        <v>757</v>
      </c>
    </row>
    <row r="38" spans="1:1">
      <c r="A38" s="3" t="s">
        <v>758</v>
      </c>
    </row>
    <row r="39" spans="1:1">
      <c r="A39" s="3" t="s">
        <v>759</v>
      </c>
    </row>
    <row r="71" spans="1:1">
      <c r="A71" s="5" t="s">
        <v>760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1" enableFormatConditionsCalculation="0"/>
  <dimension ref="A1:U111"/>
  <sheetViews>
    <sheetView topLeftCell="B1" zoomScale="90" zoomScaleNormal="90" zoomScalePageLayoutView="90" workbookViewId="0">
      <selection activeCell="M9" sqref="M9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761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111</v>
      </c>
      <c r="G3" s="24" t="str">
        <f>INDEX($A:$A,F3)</f>
        <v>42.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42</v>
      </c>
      <c r="H4" t="str">
        <f>MID(G3,1,F2)</f>
        <v>42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OBAGB019 EVS00 371</v>
      </c>
      <c r="O4" s="36" t="str">
        <f t="shared" ref="O4:O19" ca="1" si="2">IF($U4, INDEX(J$7:J$9,$M4+1), "")</f>
        <v>OBAGB019</v>
      </c>
      <c r="P4" s="36" t="str">
        <f t="shared" ref="P4:P19" ca="1" si="3">IF($U4, INDEX(K$7:K$9,$M4+1), "")</f>
        <v>EVS00</v>
      </c>
      <c r="Q4" s="36" t="str">
        <f ca="1">J14</f>
        <v>371</v>
      </c>
      <c r="R4" s="37">
        <v>8050846007130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42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OBAGB019 EVS00 055</v>
      </c>
      <c r="O5" s="36" t="str">
        <f t="shared" ca="1" si="2"/>
        <v>OBAGB019</v>
      </c>
      <c r="P5" s="36" t="str">
        <f t="shared" ca="1" si="3"/>
        <v>EVS00</v>
      </c>
      <c r="Q5" s="36" t="str">
        <f t="shared" ref="Q5:Q19" ca="1" si="8">J15</f>
        <v>055</v>
      </c>
      <c r="R5" s="37">
        <v>8056099170003</v>
      </c>
      <c r="S5" s="36" t="str">
        <f t="shared" ca="1" si="4"/>
        <v>fall 2018 .continuativo carry over</v>
      </c>
      <c r="T5" s="36" t="str">
        <f t="shared" ca="1" si="5"/>
        <v>42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OBAGB019 EVS00 078</v>
      </c>
      <c r="O6" s="36" t="str">
        <f t="shared" ca="1" si="2"/>
        <v>OBAGB019</v>
      </c>
      <c r="P6" s="36" t="str">
        <f t="shared" ca="1" si="3"/>
        <v>EVS00</v>
      </c>
      <c r="Q6" s="36" t="str">
        <f t="shared" ca="1" si="8"/>
        <v>078</v>
      </c>
      <c r="R6" s="37">
        <v>8056099176784</v>
      </c>
      <c r="S6" s="36" t="str">
        <f t="shared" ca="1" si="4"/>
        <v>fall 2018 .continuativo carry over</v>
      </c>
      <c r="T6" s="36" t="str">
        <f t="shared" ca="1" si="5"/>
        <v>42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14</v>
      </c>
      <c r="H7" s="40">
        <f ca="1">SUM(G$7:G7)</f>
        <v>14</v>
      </c>
      <c r="I7" s="40" t="str">
        <f t="shared" ref="I7:I9" ca="1" si="11">IF(ISERROR(H7),"",TRIM(INDEX(INDIRECT("A:A"),H7)))</f>
        <v>code OBAGB019 EVS00</v>
      </c>
      <c r="J7" s="51" t="str">
        <f ca="1">MID($I7,6,8)</f>
        <v>OBAGB019</v>
      </c>
      <c r="K7" s="51" t="str">
        <f ca="1">MID($I7,15,30)</f>
        <v>EVS00</v>
      </c>
      <c r="L7" s="31">
        <f t="shared" si="0"/>
        <v>4</v>
      </c>
      <c r="M7" s="31">
        <f t="shared" si="7"/>
        <v>0</v>
      </c>
      <c r="N7" s="36" t="str">
        <f t="shared" ca="1" si="1"/>
        <v>OBAGB019 EVS00 017</v>
      </c>
      <c r="O7" s="36" t="str">
        <f t="shared" ca="1" si="2"/>
        <v>OBAGB019</v>
      </c>
      <c r="P7" s="36" t="str">
        <f t="shared" ca="1" si="3"/>
        <v>EVS00</v>
      </c>
      <c r="Q7" s="36" t="str">
        <f t="shared" ca="1" si="8"/>
        <v>017</v>
      </c>
      <c r="R7" s="37">
        <v>8056098539986</v>
      </c>
      <c r="S7" s="36" t="str">
        <f t="shared" ca="1" si="4"/>
        <v>fall 2018 .continuativo carry over</v>
      </c>
      <c r="T7" s="36" t="str">
        <f t="shared" ca="1" si="5"/>
        <v>42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$A15:$A1000</v>
      </c>
      <c r="G8" s="40">
        <f t="shared" ca="1" si="10"/>
        <v>81</v>
      </c>
      <c r="H8" s="40">
        <f ca="1">SUM(G$7:G8)</f>
        <v>95</v>
      </c>
      <c r="I8" s="40" t="str">
        <f t="shared" ca="1" si="11"/>
        <v>code HLESZ817 ECS00</v>
      </c>
      <c r="J8" s="51" t="str">
        <f ca="1">MID($I8,6,8)</f>
        <v>HLESZ817</v>
      </c>
      <c r="K8" s="51" t="str">
        <f ca="1">MID($I8,15,30)</f>
        <v>ECS00</v>
      </c>
      <c r="L8" s="31">
        <f t="shared" si="0"/>
        <v>5</v>
      </c>
      <c r="M8" s="31">
        <v>1</v>
      </c>
      <c r="N8" s="36" t="str">
        <f t="shared" ca="1" si="1"/>
        <v>HLESZ817 ECS00 055</v>
      </c>
      <c r="O8" s="36" t="str">
        <f t="shared" ca="1" si="2"/>
        <v>HLESZ817</v>
      </c>
      <c r="P8" s="36" t="str">
        <f t="shared" ca="1" si="3"/>
        <v>ECS00</v>
      </c>
      <c r="Q8" s="36" t="str">
        <f t="shared" ca="1" si="8"/>
        <v>055</v>
      </c>
      <c r="R8" s="37">
        <v>8056099177767</v>
      </c>
      <c r="S8" s="36" t="str">
        <f t="shared" ca="1" si="4"/>
        <v>fall 2018 .continuativo carry over</v>
      </c>
      <c r="T8" s="36" t="str">
        <f t="shared" ca="1" si="5"/>
        <v>42</v>
      </c>
      <c r="U8" s="38" t="b">
        <f t="shared" ca="1" si="6"/>
        <v>1</v>
      </c>
    </row>
    <row r="9" spans="1:21">
      <c r="E9" s="39" t="s">
        <v>1127</v>
      </c>
      <c r="F9" s="31" t="str">
        <f t="shared" ca="1" si="9"/>
        <v>$A96:$A1000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>HLESZ817 ECS00 017</v>
      </c>
      <c r="O9" s="36" t="str">
        <f t="shared" ca="1" si="2"/>
        <v>HLESZ817</v>
      </c>
      <c r="P9" s="36" t="str">
        <f t="shared" ca="1" si="3"/>
        <v>ECS00</v>
      </c>
      <c r="Q9" s="36" t="str">
        <f t="shared" ca="1" si="8"/>
        <v>017</v>
      </c>
      <c r="R9" s="37">
        <v>8056099179624</v>
      </c>
      <c r="S9" s="36" t="str">
        <f t="shared" ca="1" si="4"/>
        <v>fall 2018 .continuativo carry over</v>
      </c>
      <c r="T9" s="36" t="str">
        <f t="shared" ca="1" si="5"/>
        <v>42</v>
      </c>
      <c r="U9" s="38" t="b">
        <f t="shared" ca="1" si="6"/>
        <v>1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055 col. 078 col. 017 col. 055 col. 017 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A14" s="2" t="s">
        <v>762</v>
      </c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31</v>
      </c>
      <c r="H14" s="42">
        <f ca="1">SUM(G$14:G14)</f>
        <v>31</v>
      </c>
      <c r="I14" s="42" t="str">
        <f t="shared" ref="I14:I23" ca="1" si="13">IF(ISERROR(H14),"",TRIM(INDEX(INDIRECT("A:A"),H14)))</f>
        <v>col. 371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$A32:$A1000</v>
      </c>
      <c r="G15" s="42">
        <f ca="1">MATCH(E15,INDIRECT(F15),0)</f>
        <v>3</v>
      </c>
      <c r="H15" s="42">
        <f ca="1">SUM(G$14:G15)</f>
        <v>34</v>
      </c>
      <c r="I15" s="42" t="str">
        <f t="shared" ca="1" si="13"/>
        <v>col. 055</v>
      </c>
      <c r="J15" s="43" t="str">
        <f t="shared" ca="1" si="14"/>
        <v>055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3" t="s">
        <v>763</v>
      </c>
      <c r="E16" s="41" t="str">
        <f t="shared" ref="E16:E23" si="15">E15</f>
        <v>col. *</v>
      </c>
      <c r="F16" s="31" t="str">
        <f t="shared" ca="1" si="12"/>
        <v>$A35:$A1000</v>
      </c>
      <c r="G16" s="42">
        <f ca="1">MATCH(E16,INDIRECT(F16),0)</f>
        <v>16</v>
      </c>
      <c r="H16" s="42">
        <f ca="1">SUM(G$14:G16)</f>
        <v>50</v>
      </c>
      <c r="I16" s="42" t="str">
        <f t="shared" ca="1" si="13"/>
        <v>col. 078</v>
      </c>
      <c r="J16" s="43" t="str">
        <f t="shared" ca="1" si="14"/>
        <v>078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3" t="s">
        <v>764</v>
      </c>
      <c r="E17" s="41" t="str">
        <f t="shared" si="15"/>
        <v>col. *</v>
      </c>
      <c r="F17" s="31" t="str">
        <f t="shared" ca="1" si="12"/>
        <v>$A51:$A1000</v>
      </c>
      <c r="G17" s="42">
        <f ca="1">MATCH(E17,INDIRECT(F17),0)</f>
        <v>3</v>
      </c>
      <c r="H17" s="42">
        <f ca="1">SUM(G$14:G17)</f>
        <v>53</v>
      </c>
      <c r="I17" s="42" t="str">
        <f t="shared" ca="1" si="13"/>
        <v>col. 017</v>
      </c>
      <c r="J17" s="43" t="str">
        <f t="shared" ca="1" si="14"/>
        <v>017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3" t="s">
        <v>765</v>
      </c>
      <c r="E18" s="41" t="str">
        <f t="shared" si="15"/>
        <v>col. *</v>
      </c>
      <c r="F18" s="31" t="str">
        <f t="shared" ca="1" si="12"/>
        <v>$A54:$A1000</v>
      </c>
      <c r="G18" s="42">
        <f ca="1">MATCH(E18,INDIRECT(F18),0)</f>
        <v>24</v>
      </c>
      <c r="H18" s="42">
        <f ca="1">SUM(G$14:G18)</f>
        <v>77</v>
      </c>
      <c r="I18" s="42" t="str">
        <f t="shared" ca="1" si="13"/>
        <v>col. 055</v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766</v>
      </c>
      <c r="E19" s="41" t="str">
        <f t="shared" si="15"/>
        <v>col. *</v>
      </c>
      <c r="F19" s="31" t="str">
        <f t="shared" ca="1" si="12"/>
        <v>$A78:$A1000</v>
      </c>
      <c r="G19" s="42">
        <f t="shared" ref="G19:G23" ca="1" si="16">MATCH(E19,INDIRECT(F19),0)</f>
        <v>3</v>
      </c>
      <c r="H19" s="42">
        <f ca="1">SUM(G$14:G19)</f>
        <v>80</v>
      </c>
      <c r="I19" s="42" t="str">
        <f t="shared" ca="1" si="13"/>
        <v>col. 017</v>
      </c>
      <c r="J19" s="43" t="str">
        <f t="shared" ca="1" si="14"/>
        <v>017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str">
        <f t="shared" ca="1" si="12"/>
        <v>$A81:$A1000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3" t="s">
        <v>767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3" t="s">
        <v>768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3" t="s">
        <v>769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4" t="s">
        <v>770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1" spans="1:21">
      <c r="A31" s="4" t="s">
        <v>771</v>
      </c>
    </row>
    <row r="32" spans="1:21">
      <c r="A32" s="4" t="s">
        <v>772</v>
      </c>
    </row>
    <row r="33" spans="1:1">
      <c r="A33" s="4" t="s">
        <v>773</v>
      </c>
    </row>
    <row r="34" spans="1:1">
      <c r="A34" s="4" t="s">
        <v>774</v>
      </c>
    </row>
    <row r="35" spans="1:1">
      <c r="A35" s="4" t="s">
        <v>775</v>
      </c>
    </row>
    <row r="36" spans="1:1">
      <c r="A36" s="4" t="s">
        <v>776</v>
      </c>
    </row>
    <row r="50" spans="1:1">
      <c r="A50" s="4" t="s">
        <v>777</v>
      </c>
    </row>
    <row r="51" spans="1:1">
      <c r="A51" s="4" t="s">
        <v>778</v>
      </c>
    </row>
    <row r="52" spans="1:1">
      <c r="A52" s="4" t="s">
        <v>779</v>
      </c>
    </row>
    <row r="53" spans="1:1">
      <c r="A53" s="4" t="s">
        <v>780</v>
      </c>
    </row>
    <row r="54" spans="1:1">
      <c r="A54" s="4" t="s">
        <v>781</v>
      </c>
    </row>
    <row r="55" spans="1:1">
      <c r="A55" s="4" t="s">
        <v>782</v>
      </c>
    </row>
    <row r="69" spans="1:1" ht="21">
      <c r="A69" s="1" t="s">
        <v>783</v>
      </c>
    </row>
    <row r="77" spans="1:1">
      <c r="A77" s="4" t="s">
        <v>784</v>
      </c>
    </row>
    <row r="78" spans="1:1">
      <c r="A78" s="4" t="s">
        <v>785</v>
      </c>
    </row>
    <row r="79" spans="1:1">
      <c r="A79" s="4" t="s">
        <v>786</v>
      </c>
    </row>
    <row r="80" spans="1:1">
      <c r="A80" s="4" t="s">
        <v>787</v>
      </c>
    </row>
    <row r="81" spans="1:1">
      <c r="A81" s="4" t="s">
        <v>788</v>
      </c>
    </row>
    <row r="82" spans="1:1">
      <c r="A82" s="4" t="s">
        <v>789</v>
      </c>
    </row>
    <row r="95" spans="1:1">
      <c r="A95" s="2" t="s">
        <v>790</v>
      </c>
    </row>
    <row r="97" spans="1:1">
      <c r="A97" s="3" t="s">
        <v>791</v>
      </c>
    </row>
    <row r="98" spans="1:1">
      <c r="A98" s="4" t="s">
        <v>792</v>
      </c>
    </row>
    <row r="99" spans="1:1">
      <c r="A99" s="3" t="s">
        <v>793</v>
      </c>
    </row>
    <row r="100" spans="1:1">
      <c r="A100" s="3" t="s">
        <v>794</v>
      </c>
    </row>
    <row r="102" spans="1:1">
      <c r="A102" s="3" t="s">
        <v>795</v>
      </c>
    </row>
    <row r="103" spans="1:1">
      <c r="A103" s="4" t="s">
        <v>796</v>
      </c>
    </row>
    <row r="104" spans="1:1">
      <c r="A104" s="3" t="s">
        <v>797</v>
      </c>
    </row>
    <row r="105" spans="1:1">
      <c r="A105" s="3" t="s">
        <v>798</v>
      </c>
    </row>
    <row r="111" spans="1:1">
      <c r="A111" s="5" t="s">
        <v>799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pageSetup paperSize="169" orientation="portrait" horizontalDpi="180" verticalDpi="18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2" enableFormatConditionsCalculation="0"/>
  <dimension ref="A1:U75"/>
  <sheetViews>
    <sheetView topLeftCell="B1" zoomScale="90" zoomScaleNormal="90" zoomScalePageLayoutView="90" workbookViewId="0">
      <selection activeCell="R6" sqref="R6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800</v>
      </c>
    </row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zaini backpack 43.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43</v>
      </c>
      <c r="H4" t="e">
        <f>MID(G3,1,F2)</f>
        <v>#N/A</v>
      </c>
      <c r="I4" t="str">
        <f>MID(I2,LEN(I2)-F2,F2)</f>
        <v>43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OBAGS019 TES01 055</v>
      </c>
      <c r="O4" s="36" t="str">
        <f t="shared" ref="O4:O19" ca="1" si="2">IF($U4, INDEX(J$7:J$9,$M4+1), "")</f>
        <v>OBAGS019</v>
      </c>
      <c r="P4" s="36" t="str">
        <f t="shared" ref="P4:P19" ca="1" si="3">IF($U4, INDEX(K$7:K$9,$M4+1), "")</f>
        <v>TES01</v>
      </c>
      <c r="Q4" s="36" t="str">
        <f ca="1">J14</f>
        <v>055</v>
      </c>
      <c r="R4" s="37">
        <v>8056099171635</v>
      </c>
      <c r="S4" s="36" t="e">
        <f t="shared" ref="S4:S19" ca="1" si="4">IF($U4, $G$5, "")</f>
        <v>#N/A</v>
      </c>
      <c r="T4" s="36" t="str">
        <f t="shared" ref="T4:T19" ca="1" si="5">IF($U4, $G$4, "")</f>
        <v>43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OBAGS019 TES01 054</v>
      </c>
      <c r="O5" s="36" t="str">
        <f t="shared" ca="1" si="2"/>
        <v>OBAGS019</v>
      </c>
      <c r="P5" s="36" t="str">
        <f t="shared" ca="1" si="3"/>
        <v>TES01</v>
      </c>
      <c r="Q5" s="36" t="str">
        <f t="shared" ref="Q5:Q19" ca="1" si="8">J15</f>
        <v>054</v>
      </c>
      <c r="R5" s="37">
        <v>8056099171642</v>
      </c>
      <c r="S5" s="36" t="e">
        <f t="shared" ca="1" si="4"/>
        <v>#N/A</v>
      </c>
      <c r="T5" s="36" t="str">
        <f t="shared" ca="1" si="5"/>
        <v>43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/>
      </c>
      <c r="O6" s="36" t="str">
        <f t="shared" ca="1" si="2"/>
        <v/>
      </c>
      <c r="P6" s="36" t="str">
        <f t="shared" ca="1" si="3"/>
        <v/>
      </c>
      <c r="Q6" s="36" t="str">
        <f t="shared" ca="1" si="8"/>
        <v xml:space="preserve">  </v>
      </c>
      <c r="R6" s="37"/>
      <c r="S6" s="36" t="str">
        <f t="shared" ca="1" si="4"/>
        <v/>
      </c>
      <c r="T6" s="36" t="str">
        <f t="shared" ca="1" si="5"/>
        <v/>
      </c>
      <c r="U6" s="38" t="b">
        <f t="shared" ca="1" si="6"/>
        <v>0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33</v>
      </c>
      <c r="H7" s="40">
        <f ca="1">SUM(G$7:G7)</f>
        <v>33</v>
      </c>
      <c r="I7" s="40" t="str">
        <f t="shared" ref="I7:I9" ca="1" si="11">IF(ISERROR(H7),"",TRIM(INDEX(INDIRECT("A:A"),H7)))</f>
        <v>code OBAGS019 TES01</v>
      </c>
      <c r="J7" s="51" t="str">
        <f ca="1">MID($I7,6,8)</f>
        <v>OBAGS019</v>
      </c>
      <c r="K7" s="51" t="str">
        <f ca="1">MID($I7,15,30)</f>
        <v>TES01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/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A8" s="11" t="s">
        <v>801</v>
      </c>
      <c r="E8" s="39" t="s">
        <v>1127</v>
      </c>
      <c r="F8" s="31" t="str">
        <f t="shared" ca="1" si="9"/>
        <v>$A34:$A1000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A9" s="11" t="s">
        <v>802</v>
      </c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11" t="s">
        <v>803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055 col. 054 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8</v>
      </c>
      <c r="H14" s="42">
        <f ca="1">SUM(G$14:G14)</f>
        <v>8</v>
      </c>
      <c r="I14" s="42" t="str">
        <f t="shared" ref="I14:I23" ca="1" si="13">IF(ISERROR(H14),"",TRIM(INDEX(INDIRECT("A:A"),H14)))</f>
        <v>col. 055</v>
      </c>
      <c r="J14" s="43" t="str">
        <f t="shared" ref="J14:J29" ca="1" si="14">MID($G$11,6+9*(ROW(J14)-ROW(J$14)),3)</f>
        <v>055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$A9:$A1000</v>
      </c>
      <c r="G15" s="42">
        <f ca="1">MATCH(E15,INDIRECT(F15),0)</f>
        <v>9</v>
      </c>
      <c r="H15" s="42">
        <f ca="1">SUM(G$14:G15)</f>
        <v>17</v>
      </c>
      <c r="I15" s="42" t="str">
        <f t="shared" ca="1" si="13"/>
        <v>col. 054</v>
      </c>
      <c r="J15" s="43" t="str">
        <f t="shared" ca="1" si="14"/>
        <v>054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$A18:$A1000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 xml:space="preserve">  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11" t="s">
        <v>804</v>
      </c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/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11" t="s">
        <v>805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11" t="s">
        <v>806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3" spans="1:1">
      <c r="A33" s="2" t="s">
        <v>807</v>
      </c>
    </row>
    <row r="35" spans="1:1">
      <c r="A35" s="3" t="s">
        <v>808</v>
      </c>
    </row>
    <row r="36" spans="1:1">
      <c r="A36" s="11" t="s">
        <v>809</v>
      </c>
    </row>
    <row r="37" spans="1:1">
      <c r="A37" s="3" t="s">
        <v>810</v>
      </c>
    </row>
    <row r="38" spans="1:1">
      <c r="A38" s="3" t="s">
        <v>811</v>
      </c>
    </row>
    <row r="40" spans="1:1">
      <c r="A40" s="3" t="s">
        <v>812</v>
      </c>
    </row>
    <row r="41" spans="1:1">
      <c r="A41" s="11" t="s">
        <v>813</v>
      </c>
    </row>
    <row r="42" spans="1:1">
      <c r="A42" s="3" t="s">
        <v>814</v>
      </c>
    </row>
    <row r="43" spans="1:1">
      <c r="A43" s="3" t="s">
        <v>815</v>
      </c>
    </row>
    <row r="75" spans="1:1">
      <c r="A75" s="6" t="s">
        <v>816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3" enableFormatConditionsCalculation="0"/>
  <dimension ref="A1:U111"/>
  <sheetViews>
    <sheetView topLeftCell="B1" zoomScale="90" zoomScaleNormal="90" zoomScalePageLayoutView="90" workbookViewId="0">
      <selection activeCell="M11" sqref="M11"/>
    </sheetView>
  </sheetViews>
  <sheetFormatPr baseColWidth="10" defaultRowHeight="14" x14ac:dyDescent="0"/>
  <cols>
    <col min="8" max="8" width="14" style="23" bestFit="1" customWidth="1"/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817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111</v>
      </c>
      <c r="G3" s="24" t="str">
        <f>INDEX($A:$A,F3)</f>
        <v>46. O bag fall 2018 .continuativo carry over</v>
      </c>
      <c r="H3"/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46</v>
      </c>
      <c r="H4" t="str">
        <f>MID(G3,1,F2)</f>
        <v>46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OCLKD001 MES06 059</v>
      </c>
      <c r="O4" s="36" t="str">
        <f t="shared" ref="O4:O19" ca="1" si="2">IF($U4, INDEX(J$7:J$9,$M4+1), "")</f>
        <v>OCLKD001</v>
      </c>
      <c r="P4" s="36" t="str">
        <f t="shared" ref="P4:P19" ca="1" si="3">IF($U4, INDEX(K$7:K$9,$M4+1), "")</f>
        <v>MES06</v>
      </c>
      <c r="Q4" s="36" t="str">
        <f ca="1">J14</f>
        <v>059</v>
      </c>
      <c r="R4" s="37">
        <v>8051770301653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46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OCLKD001 MES06 086</v>
      </c>
      <c r="O5" s="36" t="str">
        <f t="shared" ca="1" si="2"/>
        <v>OCLKD001</v>
      </c>
      <c r="P5" s="36" t="str">
        <f t="shared" ca="1" si="3"/>
        <v>MES06</v>
      </c>
      <c r="Q5" s="36" t="str">
        <f t="shared" ref="Q5:Q19" ca="1" si="8">J15</f>
        <v>086</v>
      </c>
      <c r="R5" s="37">
        <v>8051770301691</v>
      </c>
      <c r="S5" s="36" t="str">
        <f t="shared" ca="1" si="4"/>
        <v>fall 2018 .continuativo carry over</v>
      </c>
      <c r="T5" s="36" t="str">
        <f t="shared" ca="1" si="5"/>
        <v>46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OCLKD001 MES06 008</v>
      </c>
      <c r="O6" s="36" t="str">
        <f t="shared" ca="1" si="2"/>
        <v>OCLKD001</v>
      </c>
      <c r="P6" s="36" t="str">
        <f t="shared" ca="1" si="3"/>
        <v>MES06</v>
      </c>
      <c r="Q6" s="36" t="str">
        <f t="shared" ca="1" si="8"/>
        <v>008</v>
      </c>
      <c r="R6" s="37">
        <v>8051770302704</v>
      </c>
      <c r="S6" s="36" t="str">
        <f t="shared" ca="1" si="4"/>
        <v>fall 2018 .continuativo carry over</v>
      </c>
      <c r="T6" s="36" t="str">
        <f t="shared" ca="1" si="5"/>
        <v>46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22</v>
      </c>
      <c r="H7" s="40">
        <f ca="1">SUM(G$7:G7)</f>
        <v>22</v>
      </c>
      <c r="I7" s="40" t="str">
        <f t="shared" ref="I7:I9" ca="1" si="11">IF(ISERROR(H7),"",TRIM(INDEX(INDIRECT("A:A"),H7)))</f>
        <v>code OCLKD001 MES06</v>
      </c>
      <c r="J7" s="51" t="str">
        <f ca="1">MID($I7,6,8)</f>
        <v>OCLKD001</v>
      </c>
      <c r="K7" s="51" t="str">
        <f ca="1">MID($I7,15,30)</f>
        <v>MES06</v>
      </c>
      <c r="L7" s="31">
        <f t="shared" si="0"/>
        <v>4</v>
      </c>
      <c r="M7" s="31">
        <f t="shared" si="7"/>
        <v>0</v>
      </c>
      <c r="N7" s="36" t="str">
        <f t="shared" ca="1" si="1"/>
        <v>OCLKD001 MES06 071</v>
      </c>
      <c r="O7" s="36" t="str">
        <f t="shared" ca="1" si="2"/>
        <v>OCLKD001</v>
      </c>
      <c r="P7" s="36" t="str">
        <f t="shared" ca="1" si="3"/>
        <v>MES06</v>
      </c>
      <c r="Q7" s="36" t="str">
        <f t="shared" ca="1" si="8"/>
        <v>071</v>
      </c>
      <c r="R7" s="37">
        <v>8058333586762</v>
      </c>
      <c r="S7" s="36" t="str">
        <f t="shared" ca="1" si="4"/>
        <v>fall 2018 .continuativo carry over</v>
      </c>
      <c r="T7" s="36" t="str">
        <f t="shared" ca="1" si="5"/>
        <v>46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$A23:$A1000</v>
      </c>
      <c r="G8" s="40">
        <f t="shared" ca="1" si="10"/>
        <v>51</v>
      </c>
      <c r="H8" s="40">
        <f ca="1">SUM(G$7:G8)</f>
        <v>73</v>
      </c>
      <c r="I8" s="40" t="str">
        <f t="shared" ca="1" si="11"/>
        <v>code OCLKD001 MES03</v>
      </c>
      <c r="J8" s="51" t="str">
        <f ca="1">MID($I8,6,8)</f>
        <v>OCLKD001</v>
      </c>
      <c r="K8" s="51" t="str">
        <f ca="1">MID($I8,15,30)</f>
        <v>MES03</v>
      </c>
      <c r="L8" s="31">
        <f t="shared" si="0"/>
        <v>5</v>
      </c>
      <c r="M8" s="31">
        <f t="shared" si="7"/>
        <v>0</v>
      </c>
      <c r="N8" s="36" t="str">
        <f t="shared" ca="1" si="1"/>
        <v>OCLKD001 MES06 041</v>
      </c>
      <c r="O8" s="36" t="str">
        <f t="shared" ca="1" si="2"/>
        <v>OCLKD001</v>
      </c>
      <c r="P8" s="36" t="str">
        <f t="shared" ca="1" si="3"/>
        <v>MES06</v>
      </c>
      <c r="Q8" s="36" t="str">
        <f t="shared" ca="1" si="8"/>
        <v>041</v>
      </c>
      <c r="R8" s="37">
        <v>8051770301592</v>
      </c>
      <c r="S8" s="36" t="str">
        <f t="shared" ca="1" si="4"/>
        <v>fall 2018 .continuativo carry over</v>
      </c>
      <c r="T8" s="36" t="str">
        <f t="shared" ca="1" si="5"/>
        <v>46</v>
      </c>
      <c r="U8" s="38" t="b">
        <f t="shared" ca="1" si="6"/>
        <v>1</v>
      </c>
    </row>
    <row r="9" spans="1:21">
      <c r="A9" s="4" t="s">
        <v>818</v>
      </c>
      <c r="E9" s="39" t="s">
        <v>1127</v>
      </c>
      <c r="F9" s="31" t="str">
        <f t="shared" ca="1" si="9"/>
        <v>$A74:$A1000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>OCLKD001 MES06 055</v>
      </c>
      <c r="O9" s="36" t="str">
        <f t="shared" ca="1" si="2"/>
        <v>OCLKD001</v>
      </c>
      <c r="P9" s="36" t="str">
        <f t="shared" ca="1" si="3"/>
        <v>MES06</v>
      </c>
      <c r="Q9" s="36" t="str">
        <f t="shared" ca="1" si="8"/>
        <v>055</v>
      </c>
      <c r="R9" s="37">
        <v>8051770301646</v>
      </c>
      <c r="S9" s="36" t="str">
        <f t="shared" ca="1" si="4"/>
        <v>fall 2018 .continuativo carry over</v>
      </c>
      <c r="T9" s="36" t="str">
        <f t="shared" ca="1" si="5"/>
        <v>46</v>
      </c>
      <c r="U9" s="38" t="b">
        <f t="shared" ca="1" si="6"/>
        <v>1</v>
      </c>
    </row>
    <row r="10" spans="1:21">
      <c r="A10" s="4" t="s">
        <v>819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v>1</v>
      </c>
      <c r="N10" s="36" t="str">
        <f t="shared" ca="1" si="1"/>
        <v>OCLKD001 MES03 063</v>
      </c>
      <c r="O10" s="36" t="str">
        <f t="shared" ca="1" si="2"/>
        <v>OCLKD001</v>
      </c>
      <c r="P10" s="36" t="str">
        <f t="shared" ca="1" si="3"/>
        <v>MES03</v>
      </c>
      <c r="Q10" s="36" t="str">
        <f t="shared" ca="1" si="8"/>
        <v>063</v>
      </c>
      <c r="R10" s="37">
        <v>8058333586830</v>
      </c>
      <c r="S10" s="36" t="str">
        <f t="shared" ca="1" si="4"/>
        <v>fall 2018 .continuativo carry over</v>
      </c>
      <c r="T10" s="36" t="str">
        <f t="shared" ca="1" si="5"/>
        <v>46</v>
      </c>
      <c r="U10" s="38" t="b">
        <f t="shared" ca="1" si="6"/>
        <v>1</v>
      </c>
    </row>
    <row r="11" spans="1:21">
      <c r="A11" s="4" t="s">
        <v>820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059 col. 086 col. 008 col. 071 col. 041 col. 055 col. 063 col. 183 col. 044 col. 004 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>OCLKD001 MES03 183</v>
      </c>
      <c r="O11" s="36" t="str">
        <f t="shared" ca="1" si="2"/>
        <v>OCLKD001</v>
      </c>
      <c r="P11" s="36" t="str">
        <f t="shared" ca="1" si="3"/>
        <v>MES03</v>
      </c>
      <c r="Q11" s="36" t="str">
        <f t="shared" ca="1" si="8"/>
        <v>183</v>
      </c>
      <c r="R11" s="37">
        <v>8058333586854</v>
      </c>
      <c r="S11" s="36" t="str">
        <f t="shared" ca="1" si="4"/>
        <v>fall 2018 .continuativo carry over</v>
      </c>
      <c r="T11" s="36" t="str">
        <f t="shared" ca="1" si="5"/>
        <v>46</v>
      </c>
      <c r="U11" s="38" t="b">
        <f t="shared" ca="1" si="6"/>
        <v>1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>OCLKD001 MES03 044</v>
      </c>
      <c r="O12" s="36" t="str">
        <f t="shared" ca="1" si="2"/>
        <v>OCLKD001</v>
      </c>
      <c r="P12" s="36" t="str">
        <f t="shared" ca="1" si="3"/>
        <v>MES03</v>
      </c>
      <c r="Q12" s="36" t="str">
        <f t="shared" ca="1" si="8"/>
        <v>044</v>
      </c>
      <c r="R12" s="37">
        <v>8058333586823</v>
      </c>
      <c r="S12" s="36" t="str">
        <f t="shared" ca="1" si="4"/>
        <v>fall 2018 .continuativo carry over</v>
      </c>
      <c r="T12" s="36" t="str">
        <f t="shared" ca="1" si="5"/>
        <v>46</v>
      </c>
      <c r="U12" s="38" t="b">
        <f t="shared" ca="1" si="6"/>
        <v>1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>OCLKD001 MES03 004</v>
      </c>
      <c r="O13" s="36" t="str">
        <f t="shared" ca="1" si="2"/>
        <v>OCLKD001</v>
      </c>
      <c r="P13" s="36" t="str">
        <f t="shared" ca="1" si="3"/>
        <v>MES03</v>
      </c>
      <c r="Q13" s="36" t="str">
        <f t="shared" ca="1" si="8"/>
        <v>004</v>
      </c>
      <c r="R13" s="37">
        <v>8051770303831</v>
      </c>
      <c r="S13" s="36" t="str">
        <f t="shared" ca="1" si="4"/>
        <v>fall 2018 .continuativo carry over</v>
      </c>
      <c r="T13" s="36" t="str">
        <f t="shared" ca="1" si="5"/>
        <v>46</v>
      </c>
      <c r="U13" s="38" t="b">
        <f t="shared" ca="1" si="6"/>
        <v>1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9</v>
      </c>
      <c r="H14" s="42">
        <f ca="1">SUM(G$14:G14)</f>
        <v>9</v>
      </c>
      <c r="I14" s="42" t="str">
        <f t="shared" ref="I14:I23" ca="1" si="13">IF(ISERROR(H14),"",TRIM(INDEX(INDIRECT("A:A"),H14)))</f>
        <v>col. 059 col. 086</v>
      </c>
      <c r="J14" s="43" t="str">
        <f t="shared" ref="J14:J29" ca="1" si="14">MID($G$11,6+9*(ROW(J14)-ROW(J$14)),3)</f>
        <v>059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$A10:$A1000</v>
      </c>
      <c r="G15" s="42">
        <f ca="1">MATCH(E15,INDIRECT(F15),0)</f>
        <v>26</v>
      </c>
      <c r="H15" s="42">
        <f ca="1">SUM(G$14:G15)</f>
        <v>35</v>
      </c>
      <c r="I15" s="42" t="str">
        <f t="shared" ca="1" si="13"/>
        <v>col. 008</v>
      </c>
      <c r="J15" s="43" t="str">
        <f t="shared" ca="1" si="14"/>
        <v>086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$A36:$A1000</v>
      </c>
      <c r="G16" s="42">
        <f ca="1">MATCH(E16,INDIRECT(F16),0)</f>
        <v>3</v>
      </c>
      <c r="H16" s="42">
        <f ca="1">SUM(G$14:G16)</f>
        <v>38</v>
      </c>
      <c r="I16" s="42" t="str">
        <f t="shared" ca="1" si="13"/>
        <v>col. 071</v>
      </c>
      <c r="J16" s="43" t="str">
        <f t="shared" ca="1" si="14"/>
        <v>008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$A39:$A1000</v>
      </c>
      <c r="G17" s="42">
        <f ca="1">MATCH(E17,INDIRECT(F17),0)</f>
        <v>3</v>
      </c>
      <c r="H17" s="42">
        <f ca="1">SUM(G$14:G17)</f>
        <v>41</v>
      </c>
      <c r="I17" s="42" t="str">
        <f t="shared" ca="1" si="13"/>
        <v>col. 041 col. 055</v>
      </c>
      <c r="J17" s="43" t="str">
        <f t="shared" ca="1" si="14"/>
        <v>071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str">
        <f t="shared" ca="1" si="12"/>
        <v>$A42:$A1000</v>
      </c>
      <c r="G18" s="42">
        <f ca="1">MATCH(E18,INDIRECT(F18),0)</f>
        <v>39</v>
      </c>
      <c r="H18" s="42">
        <f ca="1">SUM(G$14:G18)</f>
        <v>80</v>
      </c>
      <c r="I18" s="42" t="str">
        <f t="shared" ca="1" si="13"/>
        <v>col. 063 col. 183 col. 044</v>
      </c>
      <c r="J18" s="43" t="str">
        <f t="shared" ca="1" si="14"/>
        <v>041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str">
        <f t="shared" ca="1" si="12"/>
        <v>$A81:$A1000</v>
      </c>
      <c r="G19" s="42">
        <f t="shared" ref="G19:G23" ca="1" si="16">MATCH(E19,INDIRECT(F19),0)</f>
        <v>22</v>
      </c>
      <c r="H19" s="42">
        <f ca="1">SUM(G$14:G19)</f>
        <v>102</v>
      </c>
      <c r="I19" s="42" t="str">
        <f t="shared" ca="1" si="13"/>
        <v>col. 004</v>
      </c>
      <c r="J19" s="43" t="str">
        <f t="shared" ca="1" si="14"/>
        <v>055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str">
        <f t="shared" ca="1" si="12"/>
        <v>$A103:$A1000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>063</v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>183</v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2" t="s">
        <v>821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>044</v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>004</v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3" t="s">
        <v>822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4" t="s">
        <v>823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3" t="s">
        <v>824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3" t="s">
        <v>825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3" t="s">
        <v>826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5" spans="1:1">
      <c r="A35" s="4" t="s">
        <v>827</v>
      </c>
    </row>
    <row r="36" spans="1:1">
      <c r="A36" s="4" t="s">
        <v>828</v>
      </c>
    </row>
    <row r="37" spans="1:1">
      <c r="A37" s="4" t="s">
        <v>829</v>
      </c>
    </row>
    <row r="38" spans="1:1">
      <c r="A38" s="4" t="s">
        <v>830</v>
      </c>
    </row>
    <row r="39" spans="1:1">
      <c r="A39" s="4" t="s">
        <v>831</v>
      </c>
    </row>
    <row r="40" spans="1:1">
      <c r="A40" s="4" t="s">
        <v>832</v>
      </c>
    </row>
    <row r="41" spans="1:1">
      <c r="A41" s="4" t="s">
        <v>833</v>
      </c>
    </row>
    <row r="42" spans="1:1">
      <c r="A42" s="4" t="s">
        <v>834</v>
      </c>
    </row>
    <row r="43" spans="1:1">
      <c r="A43" s="4" t="s">
        <v>835</v>
      </c>
    </row>
    <row r="60" spans="1:1" ht="21">
      <c r="A60" s="1" t="s">
        <v>836</v>
      </c>
    </row>
    <row r="73" spans="1:1">
      <c r="A73" s="2" t="s">
        <v>837</v>
      </c>
    </row>
    <row r="75" spans="1:1">
      <c r="A75" s="3" t="s">
        <v>838</v>
      </c>
    </row>
    <row r="76" spans="1:1">
      <c r="A76" s="3" t="s">
        <v>839</v>
      </c>
    </row>
    <row r="78" spans="1:1">
      <c r="A78" s="3" t="s">
        <v>840</v>
      </c>
    </row>
    <row r="79" spans="1:1">
      <c r="A79" s="3" t="s">
        <v>841</v>
      </c>
    </row>
    <row r="80" spans="1:1">
      <c r="A80" s="4" t="s">
        <v>842</v>
      </c>
    </row>
    <row r="81" spans="1:1">
      <c r="A81" s="4" t="s">
        <v>843</v>
      </c>
    </row>
    <row r="82" spans="1:1">
      <c r="A82" s="4" t="s">
        <v>844</v>
      </c>
    </row>
    <row r="102" spans="1:1">
      <c r="A102" s="4" t="s">
        <v>845</v>
      </c>
    </row>
    <row r="103" spans="1:1">
      <c r="A103" s="4" t="s">
        <v>846</v>
      </c>
    </row>
    <row r="104" spans="1:1">
      <c r="A104" s="4" t="s">
        <v>847</v>
      </c>
    </row>
    <row r="111" spans="1:1">
      <c r="A111" s="5" t="s">
        <v>848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4" enableFormatConditionsCalculation="0"/>
  <dimension ref="A1:U94"/>
  <sheetViews>
    <sheetView topLeftCell="B1" zoomScale="90" zoomScaleNormal="90" zoomScalePageLayoutView="90" workbookViewId="0">
      <selection activeCell="M8" sqref="M8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orologi watches 47.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A3" s="4" t="s">
        <v>849</v>
      </c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A4" s="4" t="s">
        <v>850</v>
      </c>
      <c r="E4" s="35"/>
      <c r="F4" s="31" t="s">
        <v>1125</v>
      </c>
      <c r="G4" s="23" t="str">
        <f>IF(ISERROR(H4),I4,H4)</f>
        <v>47</v>
      </c>
      <c r="H4" t="e">
        <f>MID(G3,1,F2)</f>
        <v>#N/A</v>
      </c>
      <c r="I4" t="str">
        <f>MID(I2,LEN(I2)-F2,F2)</f>
        <v>47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OCLKD001 MES04 004</v>
      </c>
      <c r="O4" s="36" t="str">
        <f t="shared" ref="O4:O19" ca="1" si="2">IF($U4, INDEX(J$7:J$9,$M4+1), "")</f>
        <v>OCLKD001</v>
      </c>
      <c r="P4" s="36" t="str">
        <f t="shared" ref="P4:P19" ca="1" si="3">IF($U4, INDEX(K$7:K$9,$M4+1), "")</f>
        <v>MES04</v>
      </c>
      <c r="Q4" s="36" t="str">
        <f ca="1">J14</f>
        <v>004</v>
      </c>
      <c r="R4" s="37">
        <v>8051770303817</v>
      </c>
      <c r="S4" s="36" t="e">
        <f t="shared" ref="S4:S19" ca="1" si="4">IF($U4, $G$5, "")</f>
        <v>#N/A</v>
      </c>
      <c r="T4" s="36" t="str">
        <f t="shared" ref="T4:T19" ca="1" si="5">IF($U4, $G$4, "")</f>
        <v>47</v>
      </c>
      <c r="U4" s="38" t="b">
        <f t="shared" ref="U4:U19" ca="1" si="6">AND(TRIM(Q4)&lt;&gt;"", Q4&lt;&gt;0)</f>
        <v>1</v>
      </c>
    </row>
    <row r="5" spans="1:21">
      <c r="A5" s="4" t="s">
        <v>851</v>
      </c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OCLKD001 MES04 020</v>
      </c>
      <c r="O5" s="36" t="str">
        <f t="shared" ca="1" si="2"/>
        <v>OCLKD001</v>
      </c>
      <c r="P5" s="36" t="str">
        <f t="shared" ca="1" si="3"/>
        <v>MES04</v>
      </c>
      <c r="Q5" s="36" t="str">
        <f t="shared" ref="Q5:Q19" ca="1" si="8">J15</f>
        <v>020</v>
      </c>
      <c r="R5" s="37">
        <v>8058333583754</v>
      </c>
      <c r="S5" s="36" t="e">
        <f t="shared" ca="1" si="4"/>
        <v>#N/A</v>
      </c>
      <c r="T5" s="36" t="str">
        <f t="shared" ca="1" si="5"/>
        <v>47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OCLKD001 MES04 061</v>
      </c>
      <c r="O6" s="36" t="str">
        <f t="shared" ca="1" si="2"/>
        <v>OCLKD001</v>
      </c>
      <c r="P6" s="36" t="str">
        <f t="shared" ca="1" si="3"/>
        <v>MES04</v>
      </c>
      <c r="Q6" s="36" t="str">
        <f t="shared" ca="1" si="8"/>
        <v>061</v>
      </c>
      <c r="R6" s="37">
        <v>8051770303824</v>
      </c>
      <c r="S6" s="36" t="e">
        <f t="shared" ca="1" si="4"/>
        <v>#N/A</v>
      </c>
      <c r="T6" s="36" t="str">
        <f t="shared" ca="1" si="5"/>
        <v>47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33</v>
      </c>
      <c r="H7" s="40">
        <f ca="1">SUM(G$7:G7)</f>
        <v>33</v>
      </c>
      <c r="I7" s="40" t="str">
        <f t="shared" ref="I7:I9" ca="1" si="11">IF(ISERROR(H7),"",TRIM(INDEX(INDIRECT("A:A"),H7)))</f>
        <v>code OCLKD001 MES04</v>
      </c>
      <c r="J7" s="51" t="str">
        <f ca="1">MID($I7,6,8)</f>
        <v>OCLKD001</v>
      </c>
      <c r="K7" s="51" t="str">
        <f ca="1">MID($I7,15,30)</f>
        <v>MES04</v>
      </c>
      <c r="L7" s="31">
        <f t="shared" si="0"/>
        <v>4</v>
      </c>
      <c r="M7" s="31">
        <v>1</v>
      </c>
      <c r="N7" s="36" t="str">
        <f t="shared" ca="1" si="1"/>
        <v>OCLKD001 MES02 061</v>
      </c>
      <c r="O7" s="36" t="str">
        <f t="shared" ca="1" si="2"/>
        <v>OCLKD001</v>
      </c>
      <c r="P7" s="36" t="str">
        <f t="shared" ca="1" si="3"/>
        <v>MES02</v>
      </c>
      <c r="Q7" s="36" t="str">
        <f t="shared" ca="1" si="8"/>
        <v>061</v>
      </c>
      <c r="R7" s="37">
        <v>8056095066133</v>
      </c>
      <c r="S7" s="36" t="e">
        <f t="shared" ca="1" si="4"/>
        <v>#N/A</v>
      </c>
      <c r="T7" s="36" t="str">
        <f t="shared" ca="1" si="5"/>
        <v>47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$A34:$A1000</v>
      </c>
      <c r="G8" s="40">
        <f t="shared" ca="1" si="10"/>
        <v>45</v>
      </c>
      <c r="H8" s="40">
        <f ca="1">SUM(G$7:G8)</f>
        <v>78</v>
      </c>
      <c r="I8" s="40" t="str">
        <f t="shared" ca="1" si="11"/>
        <v>code OCLKD001 MES02</v>
      </c>
      <c r="J8" s="51" t="str">
        <f ca="1">MID($I8,6,8)</f>
        <v>OCLKD001</v>
      </c>
      <c r="K8" s="51" t="str">
        <f ca="1">MID($I8,15,30)</f>
        <v>MES02</v>
      </c>
      <c r="L8" s="31">
        <f t="shared" si="0"/>
        <v>5</v>
      </c>
      <c r="M8" s="31">
        <f t="shared" si="7"/>
        <v>1</v>
      </c>
      <c r="N8" s="36" t="str">
        <f t="shared" ca="1" si="1"/>
        <v>OCLKD001 MES02 004</v>
      </c>
      <c r="O8" s="36" t="str">
        <f t="shared" ca="1" si="2"/>
        <v>OCLKD001</v>
      </c>
      <c r="P8" s="36" t="str">
        <f t="shared" ca="1" si="3"/>
        <v>MES02</v>
      </c>
      <c r="Q8" s="36" t="str">
        <f t="shared" ca="1" si="8"/>
        <v>004</v>
      </c>
      <c r="R8" s="37">
        <v>8056095066140</v>
      </c>
      <c r="S8" s="36" t="e">
        <f t="shared" ca="1" si="4"/>
        <v>#N/A</v>
      </c>
      <c r="T8" s="36" t="str">
        <f t="shared" ca="1" si="5"/>
        <v>47</v>
      </c>
      <c r="U8" s="38" t="b">
        <f t="shared" ca="1" si="6"/>
        <v>1</v>
      </c>
    </row>
    <row r="9" spans="1:21">
      <c r="E9" s="39" t="s">
        <v>1127</v>
      </c>
      <c r="F9" s="31" t="str">
        <f t="shared" ca="1" si="9"/>
        <v>$A79:$A1000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 xml:space="preserve"> </v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004 col. 020 col. 061 col. 061 col. 004    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3</v>
      </c>
      <c r="H14" s="42">
        <f ca="1">SUM(G$14:G14)</f>
        <v>3</v>
      </c>
      <c r="I14" s="42" t="str">
        <f t="shared" ref="I14:I23" ca="1" si="13">IF(ISERROR(H14),"",TRIM(INDEX(INDIRECT("A:A"),H14)))</f>
        <v>col. 004 col. 020 col. 061</v>
      </c>
      <c r="J14" s="43" t="str">
        <f t="shared" ref="J14:J29" ca="1" si="14">MID($G$11,6+9*(ROW(J14)-ROW(J$14)),3)</f>
        <v>004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$A4:$A1000</v>
      </c>
      <c r="G15" s="42">
        <f ca="1">MATCH(E15,INDIRECT(F15),0)</f>
        <v>52</v>
      </c>
      <c r="H15" s="42">
        <f ca="1">SUM(G$14:G15)</f>
        <v>55</v>
      </c>
      <c r="I15" s="42" t="str">
        <f t="shared" ca="1" si="13"/>
        <v>col. 061</v>
      </c>
      <c r="J15" s="43" t="str">
        <f t="shared" ca="1" si="14"/>
        <v>020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$A56:$A1000</v>
      </c>
      <c r="G16" s="42">
        <f ca="1">MATCH(E16,INDIRECT(F16),0)</f>
        <v>9</v>
      </c>
      <c r="H16" s="42">
        <f ca="1">SUM(G$14:G16)</f>
        <v>64</v>
      </c>
      <c r="I16" s="42" t="str">
        <f t="shared" ca="1" si="13"/>
        <v>col. 004</v>
      </c>
      <c r="J16" s="43" t="str">
        <f t="shared" ca="1" si="14"/>
        <v>061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$A65:$A1000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>061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004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 ht="21">
      <c r="A19" s="1" t="s">
        <v>852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 xml:space="preserve"> 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3" spans="1:1">
      <c r="A33" s="2" t="s">
        <v>853</v>
      </c>
    </row>
    <row r="35" spans="1:1">
      <c r="A35" s="3" t="s">
        <v>854</v>
      </c>
    </row>
    <row r="36" spans="1:1">
      <c r="A36" s="3" t="s">
        <v>855</v>
      </c>
    </row>
    <row r="38" spans="1:1">
      <c r="A38" s="3" t="s">
        <v>856</v>
      </c>
    </row>
    <row r="39" spans="1:1">
      <c r="A39" s="3" t="s">
        <v>857</v>
      </c>
    </row>
    <row r="48" spans="1:1" ht="21">
      <c r="A48" s="1" t="s">
        <v>858</v>
      </c>
    </row>
    <row r="55" spans="1:1">
      <c r="A55" s="4" t="s">
        <v>859</v>
      </c>
    </row>
    <row r="56" spans="1:1">
      <c r="A56" s="4" t="s">
        <v>860</v>
      </c>
    </row>
    <row r="57" spans="1:1">
      <c r="A57" s="4" t="s">
        <v>861</v>
      </c>
    </row>
    <row r="64" spans="1:1">
      <c r="A64" s="4" t="s">
        <v>862</v>
      </c>
    </row>
    <row r="65" spans="1:1">
      <c r="A65" s="4" t="s">
        <v>863</v>
      </c>
    </row>
    <row r="66" spans="1:1">
      <c r="A66" s="4" t="s">
        <v>864</v>
      </c>
    </row>
    <row r="78" spans="1:1">
      <c r="A78" s="2" t="s">
        <v>865</v>
      </c>
    </row>
    <row r="80" spans="1:1">
      <c r="A80" s="3" t="s">
        <v>866</v>
      </c>
    </row>
    <row r="81" spans="1:1">
      <c r="A81" s="3" t="s">
        <v>867</v>
      </c>
    </row>
    <row r="83" spans="1:1">
      <c r="A83" s="3" t="s">
        <v>868</v>
      </c>
    </row>
    <row r="84" spans="1:1">
      <c r="A84" s="3" t="s">
        <v>869</v>
      </c>
    </row>
    <row r="94" spans="1:1">
      <c r="A94" s="6" t="s">
        <v>870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5" enableFormatConditionsCalculation="0"/>
  <dimension ref="A1:U75"/>
  <sheetViews>
    <sheetView topLeftCell="B1" zoomScale="90" zoomScaleNormal="90" zoomScalePageLayoutView="90" workbookViewId="0">
      <selection activeCell="R11" sqref="R11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871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75</v>
      </c>
      <c r="G3" s="24" t="str">
        <f>INDEX($A:$A,F3)</f>
        <v>48. O bag summer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48</v>
      </c>
      <c r="H4" t="str">
        <f>MID(G3,1,F2)</f>
        <v>48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OCLKD001 MES09 186</v>
      </c>
      <c r="O4" s="36" t="str">
        <f t="shared" ref="O4:O19" ca="1" si="2">IF($U4, INDEX(J$7:J$9,$M4+1), "")</f>
        <v>OCLKD001</v>
      </c>
      <c r="P4" s="36" t="str">
        <f t="shared" ref="P4:P19" ca="1" si="3">IF($U4, INDEX(K$7:K$9,$M4+1), "")</f>
        <v>MES09</v>
      </c>
      <c r="Q4" s="36" t="str">
        <f ca="1">J14</f>
        <v>186</v>
      </c>
      <c r="R4" s="37">
        <v>8050450210445</v>
      </c>
      <c r="S4" s="36" t="str">
        <f t="shared" ref="S4:S19" ca="1" si="4">IF($U4, $G$5, "")</f>
        <v>summer 2018 .continuativo carry over</v>
      </c>
      <c r="T4" s="36" t="str">
        <f t="shared" ref="T4:T19" ca="1" si="5">IF($U4, $G$4, "")</f>
        <v>48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summer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OCLKD001 MES09 077</v>
      </c>
      <c r="O5" s="36" t="str">
        <f t="shared" ca="1" si="2"/>
        <v>OCLKD001</v>
      </c>
      <c r="P5" s="36" t="str">
        <f t="shared" ca="1" si="3"/>
        <v>MES09</v>
      </c>
      <c r="Q5" s="36" t="str">
        <f t="shared" ref="Q5:Q19" ca="1" si="8">J15</f>
        <v>077</v>
      </c>
      <c r="R5" s="37">
        <v>8051770309277</v>
      </c>
      <c r="S5" s="36" t="str">
        <f t="shared" ca="1" si="4"/>
        <v>summer 2018 .continuativo carry over</v>
      </c>
      <c r="T5" s="36" t="str">
        <f t="shared" ca="1" si="5"/>
        <v>48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OCLKD001 MES09 014</v>
      </c>
      <c r="O6" s="36" t="str">
        <f t="shared" ca="1" si="2"/>
        <v>OCLKD001</v>
      </c>
      <c r="P6" s="36" t="str">
        <f t="shared" ca="1" si="3"/>
        <v>MES09</v>
      </c>
      <c r="Q6" s="36" t="str">
        <f t="shared" ca="1" si="8"/>
        <v>014</v>
      </c>
      <c r="R6" s="37">
        <v>8051770309291</v>
      </c>
      <c r="S6" s="36" t="str">
        <f t="shared" ca="1" si="4"/>
        <v>summer 2018 .continuativo carry over</v>
      </c>
      <c r="T6" s="36" t="str">
        <f t="shared" ca="1" si="5"/>
        <v>48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14</v>
      </c>
      <c r="H7" s="40">
        <f ca="1">SUM(G$7:G7)</f>
        <v>14</v>
      </c>
      <c r="I7" s="40" t="str">
        <f t="shared" ref="I7:I9" ca="1" si="11">IF(ISERROR(H7),"",TRIM(INDEX(INDIRECT("A:A"),H7)))</f>
        <v>code OCLKD001 MES09</v>
      </c>
      <c r="J7" s="51" t="str">
        <f ca="1">MID($I7,6,8)</f>
        <v>OCLKD001</v>
      </c>
      <c r="K7" s="51" t="str">
        <f ca="1">MID($I7,15,30)</f>
        <v>MES09</v>
      </c>
      <c r="L7" s="31">
        <f t="shared" si="0"/>
        <v>4</v>
      </c>
      <c r="M7" s="31">
        <f t="shared" si="7"/>
        <v>0</v>
      </c>
      <c r="N7" s="36" t="str">
        <f t="shared" ca="1" si="1"/>
        <v>OCLKD001 MES09 059</v>
      </c>
      <c r="O7" s="36" t="str">
        <f t="shared" ca="1" si="2"/>
        <v>OCLKD001</v>
      </c>
      <c r="P7" s="36" t="str">
        <f t="shared" ca="1" si="3"/>
        <v>MES09</v>
      </c>
      <c r="Q7" s="36" t="str">
        <f t="shared" ca="1" si="8"/>
        <v>059</v>
      </c>
      <c r="R7" s="37">
        <v>8050450219271</v>
      </c>
      <c r="S7" s="36" t="str">
        <f t="shared" ca="1" si="4"/>
        <v>summer 2018 .continuativo carry over</v>
      </c>
      <c r="T7" s="36" t="str">
        <f t="shared" ca="1" si="5"/>
        <v>48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$A15:$A1000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>OCLKD001 MES09 086</v>
      </c>
      <c r="O8" s="36" t="str">
        <f t="shared" ca="1" si="2"/>
        <v>OCLKD001</v>
      </c>
      <c r="P8" s="36" t="str">
        <f t="shared" ca="1" si="3"/>
        <v>MES09</v>
      </c>
      <c r="Q8" s="36" t="str">
        <f t="shared" ca="1" si="8"/>
        <v>086</v>
      </c>
      <c r="R8" s="37">
        <v>8051770308256</v>
      </c>
      <c r="S8" s="36" t="str">
        <f t="shared" ca="1" si="4"/>
        <v>summer 2018 .continuativo carry over</v>
      </c>
      <c r="T8" s="36" t="str">
        <f t="shared" ca="1" si="5"/>
        <v>48</v>
      </c>
      <c r="U8" s="38" t="b">
        <f t="shared" ca="1" si="6"/>
        <v>1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>OCLKD001 MES09 039</v>
      </c>
      <c r="O9" s="36" t="str">
        <f t="shared" ca="1" si="2"/>
        <v>OCLKD001</v>
      </c>
      <c r="P9" s="36" t="str">
        <f t="shared" ca="1" si="3"/>
        <v>MES09</v>
      </c>
      <c r="Q9" s="36" t="str">
        <f t="shared" ca="1" si="8"/>
        <v>039</v>
      </c>
      <c r="R9" s="37">
        <v>8050450210438</v>
      </c>
      <c r="S9" s="36" t="str">
        <f t="shared" ca="1" si="4"/>
        <v>summer 2018 .continuativo carry over</v>
      </c>
      <c r="T9" s="36" t="str">
        <f t="shared" ca="1" si="5"/>
        <v>48</v>
      </c>
      <c r="U9" s="38" t="b">
        <f t="shared" ca="1" si="6"/>
        <v>1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>OCLKD001 MES09 055</v>
      </c>
      <c r="O10" s="36" t="str">
        <f t="shared" ca="1" si="2"/>
        <v>OCLKD001</v>
      </c>
      <c r="P10" s="36" t="str">
        <f t="shared" ca="1" si="3"/>
        <v>MES09</v>
      </c>
      <c r="Q10" s="36" t="str">
        <f t="shared" ca="1" si="8"/>
        <v>055</v>
      </c>
      <c r="R10" s="37">
        <v>8051770308249</v>
      </c>
      <c r="S10" s="36" t="str">
        <f t="shared" ca="1" si="4"/>
        <v>summer 2018 .continuativo carry over</v>
      </c>
      <c r="T10" s="36" t="str">
        <f t="shared" ca="1" si="5"/>
        <v>48</v>
      </c>
      <c r="U10" s="38" t="b">
        <f t="shared" ca="1" si="6"/>
        <v>1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186 col. 077 col. 014 col. 059 col. 086 col. 039 col. 055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 xml:space="preserve"> </v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A14" s="2" t="s">
        <v>872</v>
      </c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27</v>
      </c>
      <c r="H14" s="42">
        <f ca="1">SUM(G$14:G14)</f>
        <v>27</v>
      </c>
      <c r="I14" s="42" t="str">
        <f t="shared" ref="I14:I23" ca="1" si="13">IF(ISERROR(H14),"",TRIM(INDEX(INDIRECT("A:A"),H14)))</f>
        <v>col. 186 col. 077 col. 014</v>
      </c>
      <c r="J14" s="43" t="str">
        <f t="shared" ref="J14:J29" ca="1" si="14">MID($G$11,6+9*(ROW(J14)-ROW(J$14)),3)</f>
        <v>186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$A28:$A1000</v>
      </c>
      <c r="G15" s="42">
        <f ca="1">MATCH(E15,INDIRECT(F15),0)</f>
        <v>12</v>
      </c>
      <c r="H15" s="42">
        <f ca="1">SUM(G$14:G15)</f>
        <v>39</v>
      </c>
      <c r="I15" s="42" t="str">
        <f t="shared" ca="1" si="13"/>
        <v>col. 059 col. 086 col. 039</v>
      </c>
      <c r="J15" s="43" t="str">
        <f t="shared" ca="1" si="14"/>
        <v>077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3" t="s">
        <v>873</v>
      </c>
      <c r="E16" s="41" t="str">
        <f t="shared" ref="E16:E23" si="15">E15</f>
        <v>col. *</v>
      </c>
      <c r="F16" s="31" t="str">
        <f t="shared" ca="1" si="12"/>
        <v>$A40:$A1000</v>
      </c>
      <c r="G16" s="42">
        <f ca="1">MATCH(E16,INDIRECT(F16),0)</f>
        <v>13</v>
      </c>
      <c r="H16" s="42">
        <f ca="1">SUM(G$14:G16)</f>
        <v>52</v>
      </c>
      <c r="I16" s="42" t="str">
        <f t="shared" ca="1" si="13"/>
        <v>col. 055</v>
      </c>
      <c r="J16" s="43" t="str">
        <f t="shared" ca="1" si="14"/>
        <v>014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3" t="s">
        <v>874</v>
      </c>
      <c r="E17" s="41" t="str">
        <f t="shared" si="15"/>
        <v>col. *</v>
      </c>
      <c r="F17" s="31" t="str">
        <f t="shared" ca="1" si="12"/>
        <v>$A53:$A1000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>059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086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3" t="s">
        <v>875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>039</v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3" t="s">
        <v>876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>055</v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 xml:space="preserve"> </v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4" t="s">
        <v>877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4" t="s">
        <v>878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4" t="s">
        <v>879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9" spans="1:1">
      <c r="A39" s="4" t="s">
        <v>880</v>
      </c>
    </row>
    <row r="40" spans="1:1">
      <c r="A40" s="4" t="s">
        <v>881</v>
      </c>
    </row>
    <row r="41" spans="1:1">
      <c r="A41" s="4" t="s">
        <v>882</v>
      </c>
    </row>
    <row r="52" spans="1:1">
      <c r="A52" s="4" t="s">
        <v>883</v>
      </c>
    </row>
    <row r="53" spans="1:1">
      <c r="A53" s="13" t="s">
        <v>884</v>
      </c>
    </row>
    <row r="54" spans="1:1">
      <c r="A54" s="13" t="s">
        <v>885</v>
      </c>
    </row>
    <row r="75" spans="1:1">
      <c r="A75" s="5" t="s">
        <v>886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6" enableFormatConditionsCalculation="0"/>
  <dimension ref="A1:U92"/>
  <sheetViews>
    <sheetView topLeftCell="B1" zoomScale="90" zoomScaleNormal="90" zoomScalePageLayoutView="90" workbookViewId="0">
      <selection activeCell="R11" sqref="R11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887</v>
      </c>
    </row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orologi watches 49.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49</v>
      </c>
      <c r="H4" t="e">
        <f>MID(G3,1,F2)</f>
        <v>#N/A</v>
      </c>
      <c r="I4" t="str">
        <f>MID(I2,LEN(I2)-F2,F2)</f>
        <v>49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OCLKD001 MES10 061</v>
      </c>
      <c r="O4" s="36" t="str">
        <f t="shared" ref="O4:O19" ca="1" si="2">IF($U4, INDEX(J$7:J$9,$M4+1), "")</f>
        <v>OCLKD001</v>
      </c>
      <c r="P4" s="36" t="str">
        <f t="shared" ref="P4:P19" ca="1" si="3">IF($U4, INDEX(K$7:K$9,$M4+1), "")</f>
        <v>MES10</v>
      </c>
      <c r="Q4" s="36" t="str">
        <f ca="1">J14</f>
        <v>061</v>
      </c>
      <c r="R4" s="37">
        <v>8050450219172</v>
      </c>
      <c r="S4" s="36" t="e">
        <f t="shared" ref="S4:S19" ca="1" si="4">IF($U4, $G$5, "")</f>
        <v>#N/A</v>
      </c>
      <c r="T4" s="36" t="str">
        <f t="shared" ref="T4:T19" ca="1" si="5">IF($U4, $G$4, "")</f>
        <v>49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OCLKD001 MES10 004</v>
      </c>
      <c r="O5" s="36" t="str">
        <f t="shared" ca="1" si="2"/>
        <v>OCLKD001</v>
      </c>
      <c r="P5" s="36" t="str">
        <f t="shared" ca="1" si="3"/>
        <v>MES10</v>
      </c>
      <c r="Q5" s="36" t="str">
        <f t="shared" ref="Q5:Q19" ca="1" si="8">J15</f>
        <v>004</v>
      </c>
      <c r="R5" s="37">
        <v>8050450219189</v>
      </c>
      <c r="S5" s="36" t="e">
        <f t="shared" ca="1" si="4"/>
        <v>#N/A</v>
      </c>
      <c r="T5" s="36" t="str">
        <f t="shared" ca="1" si="5"/>
        <v>49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OCLKD001 MES10 008</v>
      </c>
      <c r="O6" s="36" t="str">
        <f t="shared" ca="1" si="2"/>
        <v>OCLKD001</v>
      </c>
      <c r="P6" s="36" t="str">
        <f t="shared" ca="1" si="3"/>
        <v>MES10</v>
      </c>
      <c r="Q6" s="36" t="str">
        <f t="shared" ca="1" si="8"/>
        <v>008</v>
      </c>
      <c r="R6" s="37">
        <v>8051770306542</v>
      </c>
      <c r="S6" s="36" t="e">
        <f t="shared" ca="1" si="4"/>
        <v>#N/A</v>
      </c>
      <c r="T6" s="36" t="str">
        <f t="shared" ca="1" si="5"/>
        <v>49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32</v>
      </c>
      <c r="H7" s="40">
        <f ca="1">SUM(G$7:G7)</f>
        <v>32</v>
      </c>
      <c r="I7" s="40" t="str">
        <f t="shared" ref="I7:I9" ca="1" si="11">IF(ISERROR(H7),"",TRIM(INDEX(INDIRECT("A:A"),H7)))</f>
        <v>code OCLKD001 MES10</v>
      </c>
      <c r="J7" s="51" t="str">
        <f ca="1">MID($I7,6,8)</f>
        <v>OCLKD001</v>
      </c>
      <c r="K7" s="51" t="str">
        <f ca="1">MID($I7,15,30)</f>
        <v>MES10</v>
      </c>
      <c r="L7" s="31">
        <f t="shared" si="0"/>
        <v>4</v>
      </c>
      <c r="M7" s="31">
        <f t="shared" si="7"/>
        <v>0</v>
      </c>
      <c r="N7" s="36" t="str">
        <f t="shared" ca="1" si="1"/>
        <v>OCLKD001 MES10 013</v>
      </c>
      <c r="O7" s="36" t="str">
        <f t="shared" ca="1" si="2"/>
        <v>OCLKD001</v>
      </c>
      <c r="P7" s="36" t="str">
        <f t="shared" ca="1" si="3"/>
        <v>MES10</v>
      </c>
      <c r="Q7" s="36" t="str">
        <f t="shared" ca="1" si="8"/>
        <v>013</v>
      </c>
      <c r="R7" s="37">
        <v>8050450210384</v>
      </c>
      <c r="S7" s="36" t="e">
        <f t="shared" ca="1" si="4"/>
        <v>#N/A</v>
      </c>
      <c r="T7" s="36" t="str">
        <f t="shared" ca="1" si="5"/>
        <v>49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$A33:$A1000</v>
      </c>
      <c r="G8" s="40">
        <f t="shared" ca="1" si="10"/>
        <v>27</v>
      </c>
      <c r="H8" s="40">
        <f ca="1">SUM(G$7:G8)</f>
        <v>59</v>
      </c>
      <c r="I8" s="40" t="str">
        <f t="shared" ca="1" si="11"/>
        <v>code OCLKD001 MES07</v>
      </c>
      <c r="J8" s="51" t="str">
        <f ca="1">MID($I8,6,8)</f>
        <v>OCLKD001</v>
      </c>
      <c r="K8" s="51" t="str">
        <f ca="1">MID($I8,15,30)</f>
        <v>MES07</v>
      </c>
      <c r="L8" s="31">
        <f t="shared" si="0"/>
        <v>5</v>
      </c>
      <c r="M8" s="31">
        <f t="shared" si="7"/>
        <v>0</v>
      </c>
      <c r="N8" s="36" t="str">
        <f t="shared" ca="1" si="1"/>
        <v>OCLKD001 MES10 041</v>
      </c>
      <c r="O8" s="36" t="str">
        <f t="shared" ca="1" si="2"/>
        <v>OCLKD001</v>
      </c>
      <c r="P8" s="36" t="str">
        <f t="shared" ca="1" si="3"/>
        <v>MES10</v>
      </c>
      <c r="Q8" s="36" t="str">
        <f t="shared" ca="1" si="8"/>
        <v>041</v>
      </c>
      <c r="R8" s="37">
        <v>8050450210407</v>
      </c>
      <c r="S8" s="36" t="e">
        <f t="shared" ca="1" si="4"/>
        <v>#N/A</v>
      </c>
      <c r="T8" s="36" t="str">
        <f t="shared" ca="1" si="5"/>
        <v>49</v>
      </c>
      <c r="U8" s="38" t="b">
        <f t="shared" ca="1" si="6"/>
        <v>1</v>
      </c>
    </row>
    <row r="9" spans="1:21">
      <c r="A9" s="4" t="s">
        <v>888</v>
      </c>
      <c r="E9" s="39" t="s">
        <v>1127</v>
      </c>
      <c r="F9" s="31" t="str">
        <f t="shared" ca="1" si="9"/>
        <v>$A60:$A1000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>OCLKD001 MES10 055</v>
      </c>
      <c r="O9" s="36" t="str">
        <f t="shared" ca="1" si="2"/>
        <v>OCLKD001</v>
      </c>
      <c r="P9" s="36" t="str">
        <f t="shared" ca="1" si="3"/>
        <v>MES10</v>
      </c>
      <c r="Q9" s="36" t="str">
        <f t="shared" ca="1" si="8"/>
        <v>055</v>
      </c>
      <c r="R9" s="37">
        <v>8051770306559</v>
      </c>
      <c r="S9" s="36" t="e">
        <f t="shared" ca="1" si="4"/>
        <v>#N/A</v>
      </c>
      <c r="T9" s="36" t="str">
        <f t="shared" ca="1" si="5"/>
        <v>49</v>
      </c>
      <c r="U9" s="38" t="b">
        <f t="shared" ca="1" si="6"/>
        <v>1</v>
      </c>
    </row>
    <row r="10" spans="1:21">
      <c r="A10" s="4" t="s">
        <v>889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>OCLKD001 MES10 004</v>
      </c>
      <c r="O10" s="36" t="str">
        <f t="shared" ca="1" si="2"/>
        <v>OCLKD001</v>
      </c>
      <c r="P10" s="36" t="str">
        <f t="shared" ca="1" si="3"/>
        <v>MES10</v>
      </c>
      <c r="Q10" s="36" t="str">
        <f t="shared" ca="1" si="8"/>
        <v>004</v>
      </c>
      <c r="R10" s="37">
        <v>8051770308119</v>
      </c>
      <c r="S10" s="36" t="e">
        <f t="shared" ca="1" si="4"/>
        <v>#N/A</v>
      </c>
      <c r="T10" s="36" t="str">
        <f t="shared" ca="1" si="5"/>
        <v>49</v>
      </c>
      <c r="U10" s="38" t="b">
        <f t="shared" ca="1" si="6"/>
        <v>1</v>
      </c>
    </row>
    <row r="11" spans="1:21">
      <c r="A11" s="4" t="s">
        <v>890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061 col. 004 col. 008 col. 013 col. 041 col. 055 col. 004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9</v>
      </c>
      <c r="H14" s="42">
        <f ca="1">SUM(G$14:G14)</f>
        <v>9</v>
      </c>
      <c r="I14" s="42" t="str">
        <f t="shared" ref="I14:I23" ca="1" si="13">IF(ISERROR(H14),"",TRIM(INDEX(INDIRECT("A:A"),H14)))</f>
        <v>col. 061</v>
      </c>
      <c r="J14" s="43" t="str">
        <f t="shared" ref="J14:J29" ca="1" si="14">MID($G$11,6+9*(ROW(J14)-ROW(J$14)),3)</f>
        <v>061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$A10:$A1000</v>
      </c>
      <c r="G15" s="42">
        <f ca="1">MATCH(E15,INDIRECT(F15),0)</f>
        <v>9</v>
      </c>
      <c r="H15" s="42">
        <f ca="1">SUM(G$14:G15)</f>
        <v>18</v>
      </c>
      <c r="I15" s="42" t="str">
        <f t="shared" ca="1" si="13"/>
        <v>col. 004</v>
      </c>
      <c r="J15" s="43" t="str">
        <f t="shared" ca="1" si="14"/>
        <v>004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$A19:$A1000</v>
      </c>
      <c r="G16" s="42">
        <f ca="1">MATCH(E16,INDIRECT(F16),0)</f>
        <v>54</v>
      </c>
      <c r="H16" s="42">
        <f ca="1">SUM(G$14:G16)</f>
        <v>72</v>
      </c>
      <c r="I16" s="42" t="str">
        <f t="shared" ca="1" si="13"/>
        <v>col. 008 col. 013 col. 041</v>
      </c>
      <c r="J16" s="43" t="str">
        <f t="shared" ca="1" si="14"/>
        <v>008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$A73:$A1000</v>
      </c>
      <c r="G17" s="42">
        <f ca="1">MATCH(E17,INDIRECT(F17),0)</f>
        <v>12</v>
      </c>
      <c r="H17" s="42">
        <f ca="1">SUM(G$14:G17)</f>
        <v>84</v>
      </c>
      <c r="I17" s="42" t="str">
        <f t="shared" ca="1" si="13"/>
        <v>col. 055 col. 004</v>
      </c>
      <c r="J17" s="43" t="str">
        <f t="shared" ca="1" si="14"/>
        <v>013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891</v>
      </c>
      <c r="E18" s="41" t="str">
        <f t="shared" si="15"/>
        <v>col. *</v>
      </c>
      <c r="F18" s="31" t="str">
        <f t="shared" ca="1" si="12"/>
        <v>$A85:$A1000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041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892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>055</v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893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>004</v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2" spans="1:21">
      <c r="A32" s="2" t="s">
        <v>894</v>
      </c>
    </row>
    <row r="34" spans="1:1">
      <c r="A34" s="3" t="s">
        <v>895</v>
      </c>
    </row>
    <row r="35" spans="1:1">
      <c r="A35" s="3" t="s">
        <v>896</v>
      </c>
    </row>
    <row r="37" spans="1:1">
      <c r="A37" s="3" t="s">
        <v>897</v>
      </c>
    </row>
    <row r="38" spans="1:1">
      <c r="A38" s="3" t="s">
        <v>898</v>
      </c>
    </row>
    <row r="47" spans="1:1" ht="21">
      <c r="A47" s="1" t="s">
        <v>899</v>
      </c>
    </row>
    <row r="59" spans="1:1">
      <c r="A59" s="2" t="s">
        <v>900</v>
      </c>
    </row>
    <row r="61" spans="1:1">
      <c r="A61" s="3" t="s">
        <v>901</v>
      </c>
    </row>
    <row r="62" spans="1:1">
      <c r="A62" s="3" t="s">
        <v>902</v>
      </c>
    </row>
    <row r="64" spans="1:1">
      <c r="A64" s="3" t="s">
        <v>903</v>
      </c>
    </row>
    <row r="65" spans="1:1">
      <c r="A65" s="3" t="s">
        <v>904</v>
      </c>
    </row>
    <row r="72" spans="1:1">
      <c r="A72" s="4" t="s">
        <v>905</v>
      </c>
    </row>
    <row r="73" spans="1:1">
      <c r="A73" s="4" t="s">
        <v>906</v>
      </c>
    </row>
    <row r="74" spans="1:1">
      <c r="A74" s="4" t="s">
        <v>907</v>
      </c>
    </row>
    <row r="84" spans="1:1">
      <c r="A84" s="4" t="s">
        <v>908</v>
      </c>
    </row>
    <row r="85" spans="1:1">
      <c r="A85" s="4" t="s">
        <v>909</v>
      </c>
    </row>
    <row r="86" spans="1:1">
      <c r="A86" s="4" t="s">
        <v>910</v>
      </c>
    </row>
    <row r="92" spans="1:1">
      <c r="A92" s="6" t="s">
        <v>911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7" enableFormatConditionsCalculation="0"/>
  <dimension ref="A1:U135"/>
  <sheetViews>
    <sheetView zoomScale="90" zoomScaleNormal="90" zoomScalePageLayoutView="90" workbookViewId="0">
      <selection activeCell="R4" sqref="R4"/>
    </sheetView>
  </sheetViews>
  <sheetFormatPr baseColWidth="10" defaultRowHeight="14" x14ac:dyDescent="0"/>
  <cols>
    <col min="1" max="1" width="18.83203125" customWidth="1"/>
    <col min="2" max="2" width="21.5" customWidth="1"/>
    <col min="3" max="3" width="21.1640625" customWidth="1"/>
    <col min="4" max="4" width="19" customWidth="1"/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912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135</v>
      </c>
      <c r="G3" s="24" t="str">
        <f>INDEX($A:$A,F3)</f>
        <v>50. O bag summer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50</v>
      </c>
      <c r="H4" t="str">
        <f>MID(G3,1,F2)</f>
        <v>50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OCLKS007 SIS01 008</v>
      </c>
      <c r="O4" s="36" t="str">
        <f t="shared" ref="O4:O19" ca="1" si="2">IF($U4, INDEX(J$7:J$9,$M4+1), "")</f>
        <v>OCLKS007</v>
      </c>
      <c r="P4" s="36" t="str">
        <f t="shared" ref="P4:P19" ca="1" si="3">IF($U4, INDEX(K$7:K$9,$M4+1), "")</f>
        <v>SIS01</v>
      </c>
      <c r="Q4" s="36" t="str">
        <f ca="1">J14</f>
        <v>008</v>
      </c>
      <c r="R4" s="37"/>
      <c r="S4" s="36" t="str">
        <f t="shared" ref="S4:S19" ca="1" si="4">IF($U4, $G$5, "")</f>
        <v>summer 2018 .continuativo carry over</v>
      </c>
      <c r="T4" s="36" t="str">
        <f t="shared" ref="T4:T19" ca="1" si="5">IF($U4, $G$4, "")</f>
        <v>50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summer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OCLKS007 SIS01 059</v>
      </c>
      <c r="O5" s="36" t="str">
        <f t="shared" ca="1" si="2"/>
        <v>OCLKS007</v>
      </c>
      <c r="P5" s="36" t="str">
        <f t="shared" ca="1" si="3"/>
        <v>SIS01</v>
      </c>
      <c r="Q5" s="36" t="str">
        <f t="shared" ref="Q5:Q19" ca="1" si="8">J15</f>
        <v>059</v>
      </c>
      <c r="R5" s="37"/>
      <c r="S5" s="36" t="str">
        <f t="shared" ca="1" si="4"/>
        <v>summer 2018 .continuativo carry over</v>
      </c>
      <c r="T5" s="36" t="str">
        <f t="shared" ca="1" si="5"/>
        <v>50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OCLKS007 SIS01 086</v>
      </c>
      <c r="O6" s="36" t="str">
        <f t="shared" ca="1" si="2"/>
        <v>OCLKS007</v>
      </c>
      <c r="P6" s="36" t="str">
        <f t="shared" ca="1" si="3"/>
        <v>SIS01</v>
      </c>
      <c r="Q6" s="36" t="str">
        <f t="shared" ca="1" si="8"/>
        <v>086</v>
      </c>
      <c r="R6" s="37"/>
      <c r="S6" s="36" t="str">
        <f t="shared" ca="1" si="4"/>
        <v>summer 2018 .continuativo carry over</v>
      </c>
      <c r="T6" s="36" t="str">
        <f t="shared" ca="1" si="5"/>
        <v>50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15</v>
      </c>
      <c r="H7" s="40">
        <f ca="1">SUM(G$7:G7)</f>
        <v>15</v>
      </c>
      <c r="I7" s="40" t="str">
        <f t="shared" ref="I7:I9" ca="1" si="11">IF(ISERROR(H7),"",TRIM(INDEX(INDIRECT("A:A"),H7)))</f>
        <v>code OCLKS007 SIS01</v>
      </c>
      <c r="J7" s="51" t="str">
        <f ca="1">MID($I7,6,8)</f>
        <v>OCLKS007</v>
      </c>
      <c r="K7" s="51" t="str">
        <f ca="1">MID($I7,15,30)</f>
        <v>SIS01</v>
      </c>
      <c r="L7" s="31">
        <f t="shared" si="0"/>
        <v>4</v>
      </c>
      <c r="M7" s="31">
        <f t="shared" si="7"/>
        <v>0</v>
      </c>
      <c r="N7" s="36" t="str">
        <f t="shared" ca="1" si="1"/>
        <v>OCLKS007 SIS01 071</v>
      </c>
      <c r="O7" s="36" t="str">
        <f t="shared" ca="1" si="2"/>
        <v>OCLKS007</v>
      </c>
      <c r="P7" s="36" t="str">
        <f t="shared" ca="1" si="3"/>
        <v>SIS01</v>
      </c>
      <c r="Q7" s="36" t="str">
        <f t="shared" ca="1" si="8"/>
        <v>071</v>
      </c>
      <c r="R7" s="37"/>
      <c r="S7" s="36" t="str">
        <f t="shared" ca="1" si="4"/>
        <v>summer 2018 .continuativo carry over</v>
      </c>
      <c r="T7" s="36" t="str">
        <f t="shared" ca="1" si="5"/>
        <v>50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$A16:$A1000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 xml:space="preserve">  </v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059 col. 086 col. 071 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88</v>
      </c>
      <c r="H14" s="42">
        <f ca="1">SUM(G$14:G14)</f>
        <v>88</v>
      </c>
      <c r="I14" s="42" t="str">
        <f t="shared" ref="I14:I23" ca="1" si="13">IF(ISERROR(H14),"",TRIM(INDEX(INDIRECT("A:A"),H14)))</f>
        <v>col. 008 col. 059 col. 086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2" t="s">
        <v>913</v>
      </c>
      <c r="E15" s="41" t="str">
        <f>E14</f>
        <v>col. *</v>
      </c>
      <c r="F15" s="31" t="str">
        <f t="shared" ca="1" si="12"/>
        <v>$A89:$A1000</v>
      </c>
      <c r="G15" s="42">
        <f ca="1">MATCH(E15,INDIRECT(F15),0)</f>
        <v>20</v>
      </c>
      <c r="H15" s="42">
        <f ca="1">SUM(G$14:G15)</f>
        <v>108</v>
      </c>
      <c r="I15" s="42" t="str">
        <f t="shared" ca="1" si="13"/>
        <v>col. 071</v>
      </c>
      <c r="J15" s="43" t="str">
        <f t="shared" ca="1" si="14"/>
        <v>059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$A109:$A1000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>086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14" t="s">
        <v>914</v>
      </c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>071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14" t="s">
        <v>915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 xml:space="preserve">  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14" t="s">
        <v>916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14" t="s">
        <v>917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14" t="s">
        <v>918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14" t="s">
        <v>919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56" spans="1:1">
      <c r="A56" s="14" t="s">
        <v>920</v>
      </c>
    </row>
    <row r="60" spans="1:1">
      <c r="A60" s="14" t="s">
        <v>921</v>
      </c>
    </row>
    <row r="64" spans="1:1">
      <c r="A64" s="14" t="s">
        <v>922</v>
      </c>
    </row>
    <row r="68" spans="1:1">
      <c r="A68" s="14" t="s">
        <v>923</v>
      </c>
    </row>
    <row r="70" spans="1:1">
      <c r="A70" s="14" t="s">
        <v>924</v>
      </c>
    </row>
    <row r="71" spans="1:1">
      <c r="A71" s="14" t="s">
        <v>925</v>
      </c>
    </row>
    <row r="72" spans="1:1">
      <c r="A72" s="14" t="s">
        <v>926</v>
      </c>
    </row>
    <row r="88" spans="1:1">
      <c r="A88" s="4" t="s">
        <v>927</v>
      </c>
    </row>
    <row r="89" spans="1:1">
      <c r="A89" s="4" t="s">
        <v>928</v>
      </c>
    </row>
    <row r="90" spans="1:1">
      <c r="A90" s="4" t="s">
        <v>929</v>
      </c>
    </row>
    <row r="92" spans="1:1">
      <c r="A92" s="14" t="s">
        <v>930</v>
      </c>
    </row>
    <row r="108" spans="1:4" ht="10.25" customHeight="1">
      <c r="A108" s="15" t="s">
        <v>931</v>
      </c>
      <c r="B108" s="16" t="s">
        <v>932</v>
      </c>
      <c r="C108" s="16" t="s">
        <v>933</v>
      </c>
      <c r="D108" s="17" t="s">
        <v>934</v>
      </c>
    </row>
    <row r="109" spans="1:4" ht="8.75" customHeight="1">
      <c r="A109" s="15" t="s">
        <v>935</v>
      </c>
      <c r="B109" s="16" t="s">
        <v>936</v>
      </c>
      <c r="C109" s="16" t="s">
        <v>937</v>
      </c>
      <c r="D109" s="17" t="s">
        <v>938</v>
      </c>
    </row>
    <row r="110" spans="1:4" ht="11.25" customHeight="1">
      <c r="A110" s="18" t="s">
        <v>939</v>
      </c>
      <c r="B110" s="16" t="s">
        <v>940</v>
      </c>
      <c r="C110" s="16" t="s">
        <v>941</v>
      </c>
      <c r="D110" s="17" t="s">
        <v>942</v>
      </c>
    </row>
    <row r="111" spans="1:4" ht="12" customHeight="1">
      <c r="A111" s="19" t="s">
        <v>943</v>
      </c>
      <c r="B111" s="20" t="s">
        <v>944</v>
      </c>
      <c r="C111" s="20" t="s">
        <v>945</v>
      </c>
      <c r="D111" s="21" t="s">
        <v>946</v>
      </c>
    </row>
    <row r="121" spans="1:1">
      <c r="A121" s="14" t="s">
        <v>947</v>
      </c>
    </row>
    <row r="122" spans="1:1">
      <c r="A122" s="14" t="s">
        <v>948</v>
      </c>
    </row>
    <row r="123" spans="1:1">
      <c r="A123" s="14" t="s">
        <v>949</v>
      </c>
    </row>
    <row r="132" spans="1:1">
      <c r="A132" s="14" t="s">
        <v>950</v>
      </c>
    </row>
    <row r="133" spans="1:1">
      <c r="A133" s="14" t="s">
        <v>951</v>
      </c>
    </row>
    <row r="134" spans="1:1">
      <c r="A134" s="14" t="s">
        <v>952</v>
      </c>
    </row>
    <row r="135" spans="1:1">
      <c r="A135" s="5" t="s">
        <v>953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8" enableFormatConditionsCalculation="0"/>
  <dimension ref="A1:U92"/>
  <sheetViews>
    <sheetView topLeftCell="B1" zoomScale="90" zoomScaleNormal="90" zoomScalePageLayoutView="90" workbookViewId="0">
      <selection activeCell="M8" sqref="M8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22" thickTop="1">
      <c r="A2" s="1" t="s">
        <v>954</v>
      </c>
      <c r="E2" s="25" t="s">
        <v>1115</v>
      </c>
      <c r="F2" s="26">
        <v>2</v>
      </c>
      <c r="G2" s="26"/>
      <c r="H2" s="26"/>
      <c r="I2" s="26" t="str">
        <f>INDEX(A:A,MATCH("*.",A:A,0))</f>
        <v>orologi watches 51.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A3" s="4" t="s">
        <v>955</v>
      </c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A4" s="4" t="s">
        <v>956</v>
      </c>
      <c r="E4" s="35"/>
      <c r="F4" s="31" t="s">
        <v>1125</v>
      </c>
      <c r="G4" s="23" t="str">
        <f>IF(ISERROR(H4),I4,H4)</f>
        <v>51</v>
      </c>
      <c r="H4" t="e">
        <f>MID(G3,1,F2)</f>
        <v>#N/A</v>
      </c>
      <c r="I4" t="str">
        <f>MID(I2,LEN(I2)-F2,F2)</f>
        <v>51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OCLKD101 MES06 008</v>
      </c>
      <c r="O4" s="36" t="str">
        <f t="shared" ref="O4:O19" ca="1" si="2">IF($U4, INDEX(J$7:J$9,$M4+1), "")</f>
        <v>OCLKD101</v>
      </c>
      <c r="P4" s="36" t="str">
        <f t="shared" ref="P4:P19" ca="1" si="3">IF($U4, INDEX(K$7:K$9,$M4+1), "")</f>
        <v>MES06</v>
      </c>
      <c r="Q4" s="36" t="str">
        <f ca="1">J14</f>
        <v>008</v>
      </c>
      <c r="R4" s="37">
        <v>8058983590393</v>
      </c>
      <c r="S4" s="36" t="e">
        <f t="shared" ref="S4:S19" ca="1" si="4">IF($U4, $G$5, "")</f>
        <v>#N/A</v>
      </c>
      <c r="T4" s="36" t="str">
        <f t="shared" ref="T4:T19" ca="1" si="5">IF($U4, $G$4, "")</f>
        <v>51</v>
      </c>
      <c r="U4" s="38" t="b">
        <f t="shared" ref="U4:U19" ca="1" si="6">AND(TRIM(Q4)&lt;&gt;"", Q4&lt;&gt;0)</f>
        <v>1</v>
      </c>
    </row>
    <row r="5" spans="1:21">
      <c r="A5" s="4" t="s">
        <v>957</v>
      </c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OCLKD101 MES06 039</v>
      </c>
      <c r="O5" s="36" t="str">
        <f t="shared" ca="1" si="2"/>
        <v>OCLKD101</v>
      </c>
      <c r="P5" s="36" t="str">
        <f t="shared" ca="1" si="3"/>
        <v>MES06</v>
      </c>
      <c r="Q5" s="36" t="str">
        <f t="shared" ref="Q5:Q19" ca="1" si="8">J15</f>
        <v>039</v>
      </c>
      <c r="R5" s="37">
        <v>8058983590348</v>
      </c>
      <c r="S5" s="36" t="e">
        <f t="shared" ca="1" si="4"/>
        <v>#N/A</v>
      </c>
      <c r="T5" s="36" t="str">
        <f t="shared" ca="1" si="5"/>
        <v>51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OCLKD101 MES06 055</v>
      </c>
      <c r="O6" s="36" t="str">
        <f t="shared" ca="1" si="2"/>
        <v>OCLKD101</v>
      </c>
      <c r="P6" s="36" t="str">
        <f t="shared" ca="1" si="3"/>
        <v>MES06</v>
      </c>
      <c r="Q6" s="36" t="str">
        <f t="shared" ca="1" si="8"/>
        <v>055</v>
      </c>
      <c r="R6" s="37">
        <v>8058983590355</v>
      </c>
      <c r="S6" s="36" t="e">
        <f t="shared" ca="1" si="4"/>
        <v>#N/A</v>
      </c>
      <c r="T6" s="36" t="str">
        <f t="shared" ca="1" si="5"/>
        <v>51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31</v>
      </c>
      <c r="H7" s="40">
        <f ca="1">SUM(G$7:G7)</f>
        <v>31</v>
      </c>
      <c r="I7" s="40" t="str">
        <f t="shared" ref="I7:I9" ca="1" si="11">IF(ISERROR(H7),"",TRIM(INDEX(INDIRECT("A:A"),H7)))</f>
        <v>code OCLKD101 MES06</v>
      </c>
      <c r="J7" s="51" t="str">
        <f ca="1">MID($I7,6,8)</f>
        <v>OCLKD101</v>
      </c>
      <c r="K7" s="51" t="str">
        <f ca="1">MID($I7,15,30)</f>
        <v>MES06</v>
      </c>
      <c r="L7" s="31">
        <f t="shared" si="0"/>
        <v>4</v>
      </c>
      <c r="M7" s="31">
        <v>1</v>
      </c>
      <c r="N7" s="36" t="str">
        <f t="shared" ca="1" si="1"/>
        <v>OCLKD101 MES04 009</v>
      </c>
      <c r="O7" s="36" t="str">
        <f t="shared" ca="1" si="2"/>
        <v>OCLKD101</v>
      </c>
      <c r="P7" s="36" t="str">
        <f t="shared" ca="1" si="3"/>
        <v>MES04</v>
      </c>
      <c r="Q7" s="36" t="str">
        <f t="shared" ca="1" si="8"/>
        <v>009</v>
      </c>
      <c r="R7" s="37">
        <v>8058983599747</v>
      </c>
      <c r="S7" s="36" t="e">
        <f t="shared" ca="1" si="4"/>
        <v>#N/A</v>
      </c>
      <c r="T7" s="36" t="str">
        <f t="shared" ca="1" si="5"/>
        <v>51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$A32:$A1000</v>
      </c>
      <c r="G8" s="40">
        <f t="shared" ca="1" si="10"/>
        <v>19</v>
      </c>
      <c r="H8" s="40">
        <f ca="1">SUM(G$7:G8)</f>
        <v>50</v>
      </c>
      <c r="I8" s="40" t="str">
        <f t="shared" ca="1" si="11"/>
        <v>code OCLKD101 MES04</v>
      </c>
      <c r="J8" s="51" t="str">
        <f ca="1">MID($I8,6,8)</f>
        <v>OCLKD101</v>
      </c>
      <c r="K8" s="51" t="str">
        <f ca="1">MID($I8,15,30)</f>
        <v>MES04</v>
      </c>
      <c r="L8" s="31">
        <f t="shared" si="0"/>
        <v>5</v>
      </c>
      <c r="M8" s="31">
        <f t="shared" si="7"/>
        <v>1</v>
      </c>
      <c r="N8" s="36" t="str">
        <f t="shared" ca="1" si="1"/>
        <v>OCLKD101 MES04 055</v>
      </c>
      <c r="O8" s="36" t="str">
        <f t="shared" ca="1" si="2"/>
        <v>OCLKD101</v>
      </c>
      <c r="P8" s="36" t="str">
        <f t="shared" ca="1" si="3"/>
        <v>MES04</v>
      </c>
      <c r="Q8" s="36" t="str">
        <f t="shared" ca="1" si="8"/>
        <v>055</v>
      </c>
      <c r="R8" s="37">
        <v>8058983599730</v>
      </c>
      <c r="S8" s="36" t="e">
        <f t="shared" ca="1" si="4"/>
        <v>#N/A</v>
      </c>
      <c r="T8" s="36" t="str">
        <f t="shared" ca="1" si="5"/>
        <v>51</v>
      </c>
      <c r="U8" s="38" t="b">
        <f t="shared" ca="1" si="6"/>
        <v>1</v>
      </c>
    </row>
    <row r="9" spans="1:21">
      <c r="E9" s="39" t="s">
        <v>1127</v>
      </c>
      <c r="F9" s="31" t="str">
        <f t="shared" ca="1" si="9"/>
        <v>$A51:$A1000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>OCLKD101 MES04 004</v>
      </c>
      <c r="O9" s="36" t="str">
        <f t="shared" ca="1" si="2"/>
        <v>OCLKD101</v>
      </c>
      <c r="P9" s="36" t="str">
        <f t="shared" ca="1" si="3"/>
        <v>MES04</v>
      </c>
      <c r="Q9" s="36" t="str">
        <f t="shared" ca="1" si="8"/>
        <v>004</v>
      </c>
      <c r="R9" s="37">
        <v>8058983590362</v>
      </c>
      <c r="S9" s="36" t="e">
        <f t="shared" ca="1" si="4"/>
        <v>#N/A</v>
      </c>
      <c r="T9" s="36" t="str">
        <f t="shared" ca="1" si="5"/>
        <v>51</v>
      </c>
      <c r="U9" s="38" t="b">
        <f t="shared" ca="1" si="6"/>
        <v>1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>OCLKD101 MES04 020</v>
      </c>
      <c r="O10" s="36" t="str">
        <f t="shared" ca="1" si="2"/>
        <v>OCLKD101</v>
      </c>
      <c r="P10" s="36" t="str">
        <f t="shared" ca="1" si="3"/>
        <v>MES04</v>
      </c>
      <c r="Q10" s="36" t="str">
        <f t="shared" ca="1" si="8"/>
        <v>020</v>
      </c>
      <c r="R10" s="37">
        <v>8058983590379</v>
      </c>
      <c r="S10" s="36" t="e">
        <f t="shared" ca="1" si="4"/>
        <v>#N/A</v>
      </c>
      <c r="T10" s="36" t="str">
        <f t="shared" ca="1" si="5"/>
        <v>51</v>
      </c>
      <c r="U10" s="38" t="b">
        <f t="shared" ca="1" si="6"/>
        <v>1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039 col. 055 col. 009 col. 055 col. 004 col. 020    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 xml:space="preserve"> </v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3</v>
      </c>
      <c r="H14" s="42">
        <f ca="1">SUM(G$14:G14)</f>
        <v>3</v>
      </c>
      <c r="I14" s="42" t="str">
        <f t="shared" ref="I14:I23" ca="1" si="13">IF(ISERROR(H14),"",TRIM(INDEX(INDIRECT("A:A"),H14)))</f>
        <v>col. 008 col. 039 col. 055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$A4:$A1000</v>
      </c>
      <c r="G15" s="42">
        <f ca="1">MATCH(E15,INDIRECT(F15),0)</f>
        <v>69</v>
      </c>
      <c r="H15" s="42">
        <f ca="1">SUM(G$14:G15)</f>
        <v>72</v>
      </c>
      <c r="I15" s="42" t="str">
        <f t="shared" ca="1" si="13"/>
        <v>col. 009 col. 055 col. 004</v>
      </c>
      <c r="J15" s="43" t="str">
        <f t="shared" ca="1" si="14"/>
        <v>039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$A73:$A1000</v>
      </c>
      <c r="G16" s="42">
        <f ca="1">MATCH(E16,INDIRECT(F16),0)</f>
        <v>12</v>
      </c>
      <c r="H16" s="42">
        <f ca="1">SUM(G$14:G16)</f>
        <v>84</v>
      </c>
      <c r="I16" s="42" t="str">
        <f t="shared" ca="1" si="13"/>
        <v>col. 020</v>
      </c>
      <c r="J16" s="43" t="str">
        <f t="shared" ca="1" si="14"/>
        <v>055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$A85:$A1000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>009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>004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>020</v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 xml:space="preserve"> </v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1" spans="1:21">
      <c r="A31" s="2" t="s">
        <v>958</v>
      </c>
    </row>
    <row r="33" spans="1:1">
      <c r="A33" s="3" t="s">
        <v>959</v>
      </c>
    </row>
    <row r="34" spans="1:1">
      <c r="A34" s="4" t="s">
        <v>960</v>
      </c>
    </row>
    <row r="35" spans="1:1">
      <c r="A35" s="3" t="s">
        <v>961</v>
      </c>
    </row>
    <row r="37" spans="1:1">
      <c r="A37" s="3" t="s">
        <v>962</v>
      </c>
    </row>
    <row r="38" spans="1:1">
      <c r="A38" s="4" t="s">
        <v>963</v>
      </c>
    </row>
    <row r="39" spans="1:1">
      <c r="A39" s="3" t="s">
        <v>964</v>
      </c>
    </row>
    <row r="47" spans="1:1" ht="21">
      <c r="A47" s="1" t="s">
        <v>965</v>
      </c>
    </row>
    <row r="50" spans="1:1">
      <c r="A50" s="2" t="s">
        <v>966</v>
      </c>
    </row>
    <row r="52" spans="1:1">
      <c r="A52" s="3" t="s">
        <v>967</v>
      </c>
    </row>
    <row r="53" spans="1:1">
      <c r="A53" s="3" t="s">
        <v>968</v>
      </c>
    </row>
    <row r="55" spans="1:1">
      <c r="A55" s="3" t="s">
        <v>969</v>
      </c>
    </row>
    <row r="56" spans="1:1">
      <c r="A56" s="3" t="s">
        <v>970</v>
      </c>
    </row>
    <row r="72" spans="1:1">
      <c r="A72" s="4" t="s">
        <v>971</v>
      </c>
    </row>
    <row r="73" spans="1:1">
      <c r="A73" s="4" t="s">
        <v>972</v>
      </c>
    </row>
    <row r="74" spans="1:1">
      <c r="A74" s="4" t="s">
        <v>973</v>
      </c>
    </row>
    <row r="84" spans="1:1">
      <c r="A84" s="4" t="s">
        <v>974</v>
      </c>
    </row>
    <row r="85" spans="1:1">
      <c r="A85" s="4" t="s">
        <v>975</v>
      </c>
    </row>
    <row r="86" spans="1:1">
      <c r="A86" s="4" t="s">
        <v>976</v>
      </c>
    </row>
    <row r="92" spans="1:1">
      <c r="A92" s="6" t="s">
        <v>977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39" enableFormatConditionsCalculation="0"/>
  <dimension ref="A1:U81"/>
  <sheetViews>
    <sheetView topLeftCell="B1" zoomScale="90" zoomScaleNormal="90" zoomScalePageLayoutView="90" workbookViewId="0">
      <selection activeCell="M8" sqref="M8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978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81</v>
      </c>
      <c r="G3" s="24" t="str">
        <f>INDEX($A:$A,F3)</f>
        <v>52.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52</v>
      </c>
      <c r="H4" t="str">
        <f>MID(G3,1,F2)</f>
        <v>52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OCLKD104 MES06 008</v>
      </c>
      <c r="O4" s="36" t="str">
        <f t="shared" ref="O4:O19" ca="1" si="2">IF($U4, INDEX(J$7:J$9,$M4+1), "")</f>
        <v>OCLKD104</v>
      </c>
      <c r="P4" s="36" t="str">
        <f t="shared" ref="P4:P19" ca="1" si="3">IF($U4, INDEX(K$7:K$9,$M4+1), "")</f>
        <v>MES06</v>
      </c>
      <c r="Q4" s="36" t="str">
        <f ca="1">J14</f>
        <v>008</v>
      </c>
      <c r="R4" s="37">
        <v>8058983590324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52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OCLKD104 MES06 039</v>
      </c>
      <c r="O5" s="36" t="str">
        <f t="shared" ca="1" si="2"/>
        <v>OCLKD104</v>
      </c>
      <c r="P5" s="36" t="str">
        <f t="shared" ca="1" si="3"/>
        <v>MES06</v>
      </c>
      <c r="Q5" s="36" t="str">
        <f t="shared" ref="Q5:Q19" ca="1" si="8">J15</f>
        <v>039</v>
      </c>
      <c r="R5" s="37">
        <v>8058983590331</v>
      </c>
      <c r="S5" s="36" t="str">
        <f t="shared" ca="1" si="4"/>
        <v>fall 2018 .continuativo carry over</v>
      </c>
      <c r="T5" s="36" t="str">
        <f t="shared" ca="1" si="5"/>
        <v>52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OCLKD104 MES06 055</v>
      </c>
      <c r="O6" s="36" t="str">
        <f t="shared" ca="1" si="2"/>
        <v>OCLKD104</v>
      </c>
      <c r="P6" s="36" t="str">
        <f t="shared" ca="1" si="3"/>
        <v>MES06</v>
      </c>
      <c r="Q6" s="36" t="str">
        <f t="shared" ca="1" si="8"/>
        <v>055</v>
      </c>
      <c r="R6" s="37">
        <v>8058333587158</v>
      </c>
      <c r="S6" s="36" t="str">
        <f t="shared" ca="1" si="4"/>
        <v>fall 2018 .continuativo carry over</v>
      </c>
      <c r="T6" s="36" t="str">
        <f t="shared" ca="1" si="5"/>
        <v>52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26</v>
      </c>
      <c r="H7" s="40">
        <f ca="1">SUM(G$7:G7)</f>
        <v>26</v>
      </c>
      <c r="I7" s="40" t="str">
        <f t="shared" ref="I7:I9" ca="1" si="11">IF(ISERROR(H7),"",TRIM(INDEX(INDIRECT("A:A"),H7)))</f>
        <v>code OCLKD104 MES06</v>
      </c>
      <c r="J7" s="51" t="str">
        <f ca="1">MID($I7,6,8)</f>
        <v>OCLKD104</v>
      </c>
      <c r="K7" s="51" t="str">
        <f ca="1">MID($I7,15,30)</f>
        <v>MES06</v>
      </c>
      <c r="L7" s="31">
        <f t="shared" si="0"/>
        <v>4</v>
      </c>
      <c r="M7" s="31">
        <v>1</v>
      </c>
      <c r="N7" s="36" t="str">
        <f t="shared" ca="1" si="1"/>
        <v>OCLKD104 MES04 055</v>
      </c>
      <c r="O7" s="36" t="str">
        <f t="shared" ca="1" si="2"/>
        <v>OCLKD104</v>
      </c>
      <c r="P7" s="36" t="str">
        <f t="shared" ca="1" si="3"/>
        <v>MES04</v>
      </c>
      <c r="Q7" s="36" t="str">
        <f t="shared" ca="1" si="8"/>
        <v>055</v>
      </c>
      <c r="R7" s="37">
        <v>8058983599761</v>
      </c>
      <c r="S7" s="36" t="str">
        <f t="shared" ca="1" si="4"/>
        <v>fall 2018 .continuativo carry over</v>
      </c>
      <c r="T7" s="36" t="str">
        <f t="shared" ca="1" si="5"/>
        <v>52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$A27:$A1000</v>
      </c>
      <c r="G8" s="40">
        <f t="shared" ca="1" si="10"/>
        <v>40</v>
      </c>
      <c r="H8" s="40">
        <f ca="1">SUM(G$7:G8)</f>
        <v>66</v>
      </c>
      <c r="I8" s="40" t="str">
        <f t="shared" ca="1" si="11"/>
        <v>code OCLKD104 MES04</v>
      </c>
      <c r="J8" s="51" t="str">
        <f ca="1">MID($I8,6,8)</f>
        <v>OCLKD104</v>
      </c>
      <c r="K8" s="51" t="str">
        <f ca="1">MID($I8,15,30)</f>
        <v>MES04</v>
      </c>
      <c r="L8" s="31">
        <f t="shared" si="0"/>
        <v>5</v>
      </c>
      <c r="M8" s="31">
        <f t="shared" si="7"/>
        <v>1</v>
      </c>
      <c r="N8" s="36" t="str">
        <f t="shared" ca="1" si="1"/>
        <v>OCLKD104 MES04 009</v>
      </c>
      <c r="O8" s="36" t="str">
        <f t="shared" ca="1" si="2"/>
        <v>OCLKD104</v>
      </c>
      <c r="P8" s="36" t="str">
        <f t="shared" ca="1" si="3"/>
        <v>MES04</v>
      </c>
      <c r="Q8" s="36" t="str">
        <f t="shared" ca="1" si="8"/>
        <v>009</v>
      </c>
      <c r="R8" s="37">
        <v>8058983599778</v>
      </c>
      <c r="S8" s="36" t="str">
        <f t="shared" ca="1" si="4"/>
        <v>fall 2018 .continuativo carry over</v>
      </c>
      <c r="T8" s="36" t="str">
        <f t="shared" ca="1" si="5"/>
        <v>52</v>
      </c>
      <c r="U8" s="38" t="b">
        <f t="shared" ca="1" si="6"/>
        <v>1</v>
      </c>
    </row>
    <row r="9" spans="1:21">
      <c r="A9" s="4" t="s">
        <v>979</v>
      </c>
      <c r="E9" s="39" t="s">
        <v>1127</v>
      </c>
      <c r="F9" s="31" t="str">
        <f t="shared" ca="1" si="9"/>
        <v>$A67:$A1000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 xml:space="preserve"> </v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4" t="s">
        <v>980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A11" s="4" t="s">
        <v>981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039 col. 055 col. 055 col. 009    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9</v>
      </c>
      <c r="H14" s="42">
        <f ca="1">SUM(G$14:G14)</f>
        <v>9</v>
      </c>
      <c r="I14" s="42" t="str">
        <f t="shared" ref="I14:I23" ca="1" si="13">IF(ISERROR(H14),"",TRIM(INDEX(INDIRECT("A:A"),H14)))</f>
        <v>col. 008 col. 039 col. 055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$A10:$A1000</v>
      </c>
      <c r="G15" s="42">
        <f ca="1">MATCH(E15,INDIRECT(F15),0)</f>
        <v>50</v>
      </c>
      <c r="H15" s="42">
        <f ca="1">SUM(G$14:G15)</f>
        <v>59</v>
      </c>
      <c r="I15" s="42" t="str">
        <f t="shared" ca="1" si="13"/>
        <v>col. 055</v>
      </c>
      <c r="J15" s="43" t="str">
        <f t="shared" ca="1" si="14"/>
        <v>039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$A60:$A1000</v>
      </c>
      <c r="G16" s="42">
        <f ca="1">MATCH(E16,INDIRECT(F16),0)</f>
        <v>3</v>
      </c>
      <c r="H16" s="42">
        <f ca="1">SUM(G$14:G16)</f>
        <v>62</v>
      </c>
      <c r="I16" s="42" t="str">
        <f t="shared" ca="1" si="13"/>
        <v>col. 009</v>
      </c>
      <c r="J16" s="43" t="str">
        <f t="shared" ca="1" si="14"/>
        <v>055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$A63:$A1000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>055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009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 xml:space="preserve"> 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2" t="s">
        <v>982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3" t="s">
        <v>983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4" t="s">
        <v>984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3" t="s">
        <v>985</v>
      </c>
    </row>
    <row r="32" spans="1:21">
      <c r="A32" s="3" t="s">
        <v>986</v>
      </c>
    </row>
    <row r="33" spans="1:1">
      <c r="A33" s="4" t="s">
        <v>987</v>
      </c>
    </row>
    <row r="34" spans="1:1">
      <c r="A34" s="3" t="s">
        <v>988</v>
      </c>
    </row>
    <row r="42" spans="1:1" ht="21">
      <c r="A42" s="1" t="s">
        <v>989</v>
      </c>
    </row>
    <row r="59" spans="1:1">
      <c r="A59" s="4" t="s">
        <v>990</v>
      </c>
    </row>
    <row r="60" spans="1:1">
      <c r="A60" s="4" t="s">
        <v>991</v>
      </c>
    </row>
    <row r="61" spans="1:1">
      <c r="A61" s="4" t="s">
        <v>992</v>
      </c>
    </row>
    <row r="62" spans="1:1">
      <c r="A62" s="4" t="s">
        <v>993</v>
      </c>
    </row>
    <row r="63" spans="1:1">
      <c r="A63" s="4" t="s">
        <v>994</v>
      </c>
    </row>
    <row r="64" spans="1:1">
      <c r="A64" s="4" t="s">
        <v>995</v>
      </c>
    </row>
    <row r="66" spans="1:1">
      <c r="A66" s="2" t="s">
        <v>996</v>
      </c>
    </row>
    <row r="68" spans="1:1">
      <c r="A68" s="3" t="s">
        <v>997</v>
      </c>
    </row>
    <row r="69" spans="1:1">
      <c r="A69" s="3" t="s">
        <v>998</v>
      </c>
    </row>
    <row r="71" spans="1:1">
      <c r="A71" s="3" t="s">
        <v>999</v>
      </c>
    </row>
    <row r="72" spans="1:1">
      <c r="A72" s="3" t="s">
        <v>1000</v>
      </c>
    </row>
    <row r="81" spans="1:1">
      <c r="A81" s="5" t="s">
        <v>1001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4" enableFormatConditionsCalculation="0"/>
  <dimension ref="A1:U81"/>
  <sheetViews>
    <sheetView topLeftCell="B1" zoomScale="90" zoomScaleNormal="90" zoomScalePageLayoutView="90" workbookViewId="0">
      <selection activeCell="R9" sqref="R9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42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81</v>
      </c>
      <c r="G3" s="24" t="str">
        <f>INDEX($A:$A,F3)</f>
        <v>06.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06</v>
      </c>
      <c r="H4" t="str">
        <f>MID(G3,1,F2)</f>
        <v>06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OBAGB016 EVS00 371</v>
      </c>
      <c r="O4" s="36" t="str">
        <f t="shared" ref="O4:O19" ca="1" si="2">IF($U4, INDEX(J$7:J$9,$M4+1), "")</f>
        <v>OBAGB016</v>
      </c>
      <c r="P4" s="36" t="str">
        <f t="shared" ref="P4:P19" ca="1" si="3">IF($U4, INDEX(K$7:K$9,$M4+1), "")</f>
        <v>EVS00</v>
      </c>
      <c r="Q4" s="36" t="str">
        <f ca="1">J14</f>
        <v>371</v>
      </c>
      <c r="R4" s="37">
        <v>8050846011540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06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OBAGB016 EVS00 071</v>
      </c>
      <c r="O5" s="36" t="str">
        <f t="shared" ca="1" si="2"/>
        <v>OBAGB016</v>
      </c>
      <c r="P5" s="36" t="str">
        <f t="shared" ca="1" si="3"/>
        <v>EVS00</v>
      </c>
      <c r="Q5" s="36" t="str">
        <f t="shared" ref="Q5:Q19" ca="1" si="8">J15</f>
        <v>071</v>
      </c>
      <c r="R5" s="37">
        <v>8056098539856</v>
      </c>
      <c r="S5" s="36" t="str">
        <f t="shared" ca="1" si="4"/>
        <v>fall 2018 .continuativo carry over</v>
      </c>
      <c r="T5" s="36" t="str">
        <f t="shared" ca="1" si="5"/>
        <v>06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OBAGB016 EVS00 078</v>
      </c>
      <c r="O6" s="36" t="str">
        <f t="shared" ca="1" si="2"/>
        <v>OBAGB016</v>
      </c>
      <c r="P6" s="36" t="str">
        <f t="shared" ca="1" si="3"/>
        <v>EVS00</v>
      </c>
      <c r="Q6" s="36" t="str">
        <f t="shared" ca="1" si="8"/>
        <v>078</v>
      </c>
      <c r="R6" s="37">
        <v>8056099179785</v>
      </c>
      <c r="S6" s="36" t="str">
        <f t="shared" ca="1" si="4"/>
        <v>fall 2018 .continuativo carry over</v>
      </c>
      <c r="T6" s="36" t="str">
        <f t="shared" ca="1" si="5"/>
        <v>06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30</v>
      </c>
      <c r="H7" s="40">
        <f ca="1">SUM(G$7:G7)</f>
        <v>30</v>
      </c>
      <c r="I7" s="40" t="str">
        <f t="shared" ref="I7:I9" ca="1" si="11">IF(ISERROR(H7),"",TRIM(INDEX(INDIRECT("A:A"),H7)))</f>
        <v>code OBAGB016 EVS00</v>
      </c>
      <c r="J7" s="51" t="str">
        <f ca="1">MID($I7,6,8)</f>
        <v>OBAGB016</v>
      </c>
      <c r="K7" s="51" t="str">
        <f ca="1">MID($I7,15,30)</f>
        <v>EVS00</v>
      </c>
      <c r="L7" s="31">
        <f t="shared" si="0"/>
        <v>4</v>
      </c>
      <c r="M7" s="31">
        <f t="shared" si="7"/>
        <v>0</v>
      </c>
      <c r="N7" s="36" t="str">
        <f t="shared" ca="1" si="1"/>
        <v>OBAGB016 EVS00 017</v>
      </c>
      <c r="O7" s="36" t="str">
        <f t="shared" ca="1" si="2"/>
        <v>OBAGB016</v>
      </c>
      <c r="P7" s="36" t="str">
        <f t="shared" ca="1" si="3"/>
        <v>EVS00</v>
      </c>
      <c r="Q7" s="36" t="str">
        <f t="shared" ca="1" si="8"/>
        <v>017</v>
      </c>
      <c r="R7" s="37">
        <v>8056098539863</v>
      </c>
      <c r="S7" s="36" t="str">
        <f t="shared" ca="1" si="4"/>
        <v>fall 2018 .continuativo carry over</v>
      </c>
      <c r="T7" s="36" t="str">
        <f t="shared" ca="1" si="5"/>
        <v>06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$A31:$A1000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>OBAGB016 EVS00 055</v>
      </c>
      <c r="O8" s="36" t="str">
        <f t="shared" ca="1" si="2"/>
        <v>OBAGB016</v>
      </c>
      <c r="P8" s="36" t="str">
        <f t="shared" ca="1" si="3"/>
        <v>EVS00</v>
      </c>
      <c r="Q8" s="36" t="str">
        <f t="shared" ca="1" si="8"/>
        <v>055</v>
      </c>
      <c r="R8" s="37">
        <v>8056098539870</v>
      </c>
      <c r="S8" s="36" t="str">
        <f t="shared" ca="1" si="4"/>
        <v>fall 2018 .continuativo carry over</v>
      </c>
      <c r="T8" s="36" t="str">
        <f t="shared" ca="1" si="5"/>
        <v>06</v>
      </c>
      <c r="U8" s="38" t="b">
        <f t="shared" ca="1" si="6"/>
        <v>1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071 col. 078 col. 017 col. 055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16</v>
      </c>
      <c r="H14" s="42">
        <f ca="1">SUM(G$14:G14)</f>
        <v>16</v>
      </c>
      <c r="I14" s="42" t="str">
        <f t="shared" ref="I14:I23" ca="1" si="13">IF(ISERROR(H14),"",TRIM(INDEX(INDIRECT("A:A"),H14)))</f>
        <v>col. 371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$A17:$A1000</v>
      </c>
      <c r="G15" s="42">
        <f ca="1">MATCH(E15,INDIRECT(F15),0)</f>
        <v>3</v>
      </c>
      <c r="H15" s="42">
        <f ca="1">SUM(G$14:G15)</f>
        <v>19</v>
      </c>
      <c r="I15" s="42" t="str">
        <f t="shared" ca="1" si="13"/>
        <v>col. 071</v>
      </c>
      <c r="J15" s="43" t="str">
        <f t="shared" ca="1" si="14"/>
        <v>071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4" t="s">
        <v>43</v>
      </c>
      <c r="E16" s="41" t="str">
        <f t="shared" ref="E16:E23" si="15">E15</f>
        <v>col. *</v>
      </c>
      <c r="F16" s="31" t="str">
        <f t="shared" ca="1" si="12"/>
        <v>$A20:$A1000</v>
      </c>
      <c r="G16" s="42">
        <f ca="1">MATCH(E16,INDIRECT(F16),0)</f>
        <v>3</v>
      </c>
      <c r="H16" s="42">
        <f ca="1">SUM(G$14:G16)</f>
        <v>22</v>
      </c>
      <c r="I16" s="42" t="str">
        <f t="shared" ca="1" si="13"/>
        <v>col. 078</v>
      </c>
      <c r="J16" s="43" t="str">
        <f t="shared" ca="1" si="14"/>
        <v>078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44</v>
      </c>
      <c r="E17" s="41" t="str">
        <f t="shared" si="15"/>
        <v>col. *</v>
      </c>
      <c r="F17" s="31" t="str">
        <f t="shared" ca="1" si="12"/>
        <v>$A23:$A1000</v>
      </c>
      <c r="G17" s="42">
        <f ca="1">MATCH(E17,INDIRECT(F17),0)</f>
        <v>24</v>
      </c>
      <c r="H17" s="42">
        <f ca="1">SUM(G$14:G17)</f>
        <v>46</v>
      </c>
      <c r="I17" s="42" t="str">
        <f t="shared" ca="1" si="13"/>
        <v>col. 017 col. 055</v>
      </c>
      <c r="J17" s="43" t="str">
        <f t="shared" ca="1" si="14"/>
        <v>017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45</v>
      </c>
      <c r="E18" s="41" t="str">
        <f t="shared" si="15"/>
        <v>col. *</v>
      </c>
      <c r="F18" s="31" t="str">
        <f t="shared" ca="1" si="12"/>
        <v>$A47:$A1000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46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47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4" t="s">
        <v>48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4" t="s">
        <v>49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4" t="s">
        <v>50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4" t="s">
        <v>51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2" t="s">
        <v>52</v>
      </c>
    </row>
    <row r="31" spans="1:21">
      <c r="A31" s="3" t="s">
        <v>53</v>
      </c>
    </row>
    <row r="32" spans="1:21">
      <c r="A32" s="7" t="s">
        <v>54</v>
      </c>
    </row>
    <row r="33" spans="1:1">
      <c r="A33" s="7" t="s">
        <v>55</v>
      </c>
    </row>
    <row r="34" spans="1:1">
      <c r="A34" s="8" t="s">
        <v>56</v>
      </c>
    </row>
    <row r="36" spans="1:1">
      <c r="A36" s="3" t="s">
        <v>57</v>
      </c>
    </row>
    <row r="37" spans="1:1">
      <c r="A37" s="7" t="s">
        <v>58</v>
      </c>
    </row>
    <row r="38" spans="1:1">
      <c r="A38" s="7" t="s">
        <v>59</v>
      </c>
    </row>
    <row r="39" spans="1:1">
      <c r="A39" s="8" t="s">
        <v>60</v>
      </c>
    </row>
    <row r="46" spans="1:1">
      <c r="A46" s="4" t="s">
        <v>61</v>
      </c>
    </row>
    <row r="47" spans="1:1">
      <c r="A47" s="4" t="s">
        <v>62</v>
      </c>
    </row>
    <row r="48" spans="1:1">
      <c r="A48" s="4" t="s">
        <v>63</v>
      </c>
    </row>
    <row r="81" spans="1:1">
      <c r="A81" s="5" t="s">
        <v>64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40" enableFormatConditionsCalculation="0"/>
  <dimension ref="A1:U93"/>
  <sheetViews>
    <sheetView topLeftCell="B1" zoomScale="90" zoomScaleNormal="90" zoomScalePageLayoutView="90" workbookViewId="0">
      <selection activeCell="R4" sqref="R4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5:21" ht="15" thickBot="1"/>
    <row r="2" spans="5:21" ht="15" thickTop="1">
      <c r="E2" s="25" t="s">
        <v>1115</v>
      </c>
      <c r="F2" s="26">
        <v>2</v>
      </c>
      <c r="G2" s="26"/>
      <c r="H2" s="26"/>
      <c r="I2" s="26" t="str">
        <f>INDEX(A:A,MATCH("*.",A:A,0))</f>
        <v>orologi watches 53.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5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5:21">
      <c r="E4" s="35"/>
      <c r="F4" s="31" t="s">
        <v>1125</v>
      </c>
      <c r="G4" s="23" t="str">
        <f>IF(ISERROR(H4),I4,H4)</f>
        <v>53</v>
      </c>
      <c r="H4" t="e">
        <f>MID(G3,1,F2)</f>
        <v>#N/A</v>
      </c>
      <c r="I4" t="str">
        <f>MID(I2,LEN(I2)-F2,F2)</f>
        <v>53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OCLKS107 SIS01 008</v>
      </c>
      <c r="O4" s="36" t="str">
        <f t="shared" ref="O4:O19" ca="1" si="2">IF($U4, INDEX(J$7:J$9,$M4+1), "")</f>
        <v>OCLKS107</v>
      </c>
      <c r="P4" s="36" t="str">
        <f t="shared" ref="P4:P19" ca="1" si="3">IF($U4, INDEX(K$7:K$9,$M4+1), "")</f>
        <v>SIS01</v>
      </c>
      <c r="Q4" s="36" t="str">
        <f ca="1">J14</f>
        <v>008</v>
      </c>
      <c r="R4" s="37"/>
      <c r="S4" s="36" t="e">
        <f t="shared" ref="S4:S19" ca="1" si="4">IF($U4, $G$5, "")</f>
        <v>#N/A</v>
      </c>
      <c r="T4" s="36" t="str">
        <f t="shared" ref="T4:T19" ca="1" si="5">IF($U4, $G$4, "")</f>
        <v>53</v>
      </c>
      <c r="U4" s="38" t="b">
        <f t="shared" ref="U4:U19" ca="1" si="6">AND(TRIM(Q4)&lt;&gt;"", Q4&lt;&gt;0)</f>
        <v>1</v>
      </c>
    </row>
    <row r="5" spans="5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OCLKS107 SIS01 059</v>
      </c>
      <c r="O5" s="36" t="str">
        <f t="shared" ca="1" si="2"/>
        <v>OCLKS107</v>
      </c>
      <c r="P5" s="36" t="str">
        <f t="shared" ca="1" si="3"/>
        <v>SIS01</v>
      </c>
      <c r="Q5" s="36" t="str">
        <f t="shared" ref="Q5:Q19" ca="1" si="8">J15</f>
        <v>059</v>
      </c>
      <c r="R5" s="37"/>
      <c r="S5" s="36" t="e">
        <f t="shared" ca="1" si="4"/>
        <v>#N/A</v>
      </c>
      <c r="T5" s="36" t="str">
        <f t="shared" ca="1" si="5"/>
        <v>53</v>
      </c>
      <c r="U5" s="38" t="b">
        <f t="shared" ca="1" si="6"/>
        <v>1</v>
      </c>
    </row>
    <row r="6" spans="5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OCLKS107 SIS01 071</v>
      </c>
      <c r="O6" s="36" t="str">
        <f t="shared" ca="1" si="2"/>
        <v>OCLKS107</v>
      </c>
      <c r="P6" s="36" t="str">
        <f t="shared" ca="1" si="3"/>
        <v>SIS01</v>
      </c>
      <c r="Q6" s="36" t="str">
        <f t="shared" ca="1" si="8"/>
        <v>071</v>
      </c>
      <c r="R6" s="37"/>
      <c r="S6" s="36" t="e">
        <f t="shared" ca="1" si="4"/>
        <v>#N/A</v>
      </c>
      <c r="T6" s="36" t="str">
        <f t="shared" ca="1" si="5"/>
        <v>53</v>
      </c>
      <c r="U6" s="38" t="b">
        <f t="shared" ca="1" si="6"/>
        <v>1</v>
      </c>
    </row>
    <row r="7" spans="5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31</v>
      </c>
      <c r="H7" s="40">
        <f ca="1">SUM(G$7:G7)</f>
        <v>31</v>
      </c>
      <c r="I7" s="40" t="str">
        <f t="shared" ref="I7:I9" ca="1" si="11">IF(ISERROR(H7),"",TRIM(INDEX(INDIRECT("A:A"),H7)))</f>
        <v>code OCLKS107 SIS01</v>
      </c>
      <c r="J7" s="51" t="str">
        <f ca="1">MID($I7,6,8)</f>
        <v>OCLKS107</v>
      </c>
      <c r="K7" s="51" t="str">
        <f ca="1">MID($I7,15,30)</f>
        <v>SIS01</v>
      </c>
      <c r="L7" s="31">
        <f t="shared" si="0"/>
        <v>4</v>
      </c>
      <c r="M7" s="31">
        <f t="shared" si="7"/>
        <v>0</v>
      </c>
      <c r="N7" s="36" t="str">
        <f t="shared" ca="1" si="1"/>
        <v>OCLKS107 SIS01 041</v>
      </c>
      <c r="O7" s="36" t="str">
        <f t="shared" ca="1" si="2"/>
        <v>OCLKS107</v>
      </c>
      <c r="P7" s="36" t="str">
        <f t="shared" ca="1" si="3"/>
        <v>SIS01</v>
      </c>
      <c r="Q7" s="36" t="str">
        <f t="shared" ca="1" si="8"/>
        <v>041</v>
      </c>
      <c r="R7" s="37"/>
      <c r="S7" s="36" t="e">
        <f t="shared" ca="1" si="4"/>
        <v>#N/A</v>
      </c>
      <c r="T7" s="36" t="str">
        <f t="shared" ca="1" si="5"/>
        <v>53</v>
      </c>
      <c r="U7" s="38" t="b">
        <f t="shared" ca="1" si="6"/>
        <v>1</v>
      </c>
    </row>
    <row r="8" spans="5:21">
      <c r="E8" s="39" t="s">
        <v>1127</v>
      </c>
      <c r="F8" s="31" t="str">
        <f t="shared" ca="1" si="9"/>
        <v>$A32:$A1000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>OCLKS107 SIS01 055</v>
      </c>
      <c r="O8" s="36" t="str">
        <f t="shared" ca="1" si="2"/>
        <v>OCLKS107</v>
      </c>
      <c r="P8" s="36" t="str">
        <f t="shared" ca="1" si="3"/>
        <v>SIS01</v>
      </c>
      <c r="Q8" s="36" t="str">
        <f t="shared" ca="1" si="8"/>
        <v>055</v>
      </c>
      <c r="R8" s="37"/>
      <c r="S8" s="36" t="e">
        <f t="shared" ca="1" si="4"/>
        <v>#N/A</v>
      </c>
      <c r="T8" s="36" t="str">
        <f t="shared" ca="1" si="5"/>
        <v>53</v>
      </c>
      <c r="U8" s="38" t="b">
        <f t="shared" ca="1" si="6"/>
        <v>1</v>
      </c>
    </row>
    <row r="9" spans="5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 xml:space="preserve">  </v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5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5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008 col. 059 col. 071 col. 041 col. 055 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5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5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5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32</v>
      </c>
      <c r="H14" s="42">
        <f ca="1">SUM(G$14:G14)</f>
        <v>32</v>
      </c>
      <c r="I14" s="42" t="str">
        <f t="shared" ref="I14:I23" ca="1" si="13">IF(ISERROR(H14),"",TRIM(INDEX(INDIRECT("A:A"),H14)))</f>
        <v>col. 008 col. 059 col. 071</v>
      </c>
      <c r="J14" s="43" t="str">
        <f t="shared" ref="J14:J29" ca="1" si="14">MID($G$11,6+9*(ROW(J14)-ROW(J$14)),3)</f>
        <v>008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5:21">
      <c r="E15" s="41" t="str">
        <f>E14</f>
        <v>col. *</v>
      </c>
      <c r="F15" s="31" t="str">
        <f t="shared" ca="1" si="12"/>
        <v>$A33:$A1000</v>
      </c>
      <c r="G15" s="42">
        <f ca="1">MATCH(E15,INDIRECT(F15),0)</f>
        <v>43</v>
      </c>
      <c r="H15" s="42">
        <f ca="1">SUM(G$14:G15)</f>
        <v>75</v>
      </c>
      <c r="I15" s="42" t="str">
        <f t="shared" ca="1" si="13"/>
        <v>col. 041 col. 055</v>
      </c>
      <c r="J15" s="43" t="str">
        <f t="shared" ca="1" si="14"/>
        <v>059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5:21">
      <c r="E16" s="41" t="str">
        <f t="shared" ref="E16:E23" si="15">E15</f>
        <v>col. *</v>
      </c>
      <c r="F16" s="31" t="str">
        <f t="shared" ca="1" si="12"/>
        <v>$A76:$A1000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>071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>041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 ht="21">
      <c r="A18" s="1" t="s">
        <v>1002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 xml:space="preserve">  </v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1" spans="1:21">
      <c r="A31" s="2" t="s">
        <v>1003</v>
      </c>
    </row>
    <row r="32" spans="1:21">
      <c r="A32" s="4" t="s">
        <v>1004</v>
      </c>
    </row>
    <row r="33" spans="1:1">
      <c r="A33" s="4" t="s">
        <v>1005</v>
      </c>
    </row>
    <row r="34" spans="1:1">
      <c r="A34" s="4" t="s">
        <v>1006</v>
      </c>
    </row>
    <row r="36" spans="1:1">
      <c r="A36" s="14" t="s">
        <v>1007</v>
      </c>
    </row>
    <row r="42" spans="1:1">
      <c r="A42" s="14" t="s">
        <v>1008</v>
      </c>
    </row>
    <row r="43" spans="1:1">
      <c r="A43" s="14" t="s">
        <v>1009</v>
      </c>
    </row>
    <row r="44" spans="1:1">
      <c r="A44" s="14" t="s">
        <v>1010</v>
      </c>
    </row>
    <row r="46" spans="1:1">
      <c r="A46" s="14" t="s">
        <v>1011</v>
      </c>
    </row>
    <row r="47" spans="1:1">
      <c r="A47" s="4" t="s">
        <v>1012</v>
      </c>
    </row>
    <row r="48" spans="1:1">
      <c r="A48" s="14" t="s">
        <v>1013</v>
      </c>
    </row>
    <row r="49" spans="1:1">
      <c r="A49" s="14" t="s">
        <v>1014</v>
      </c>
    </row>
    <row r="55" spans="1:1">
      <c r="A55" s="14" t="s">
        <v>1015</v>
      </c>
    </row>
    <row r="56" spans="1:1">
      <c r="A56" s="14" t="s">
        <v>1016</v>
      </c>
    </row>
    <row r="57" spans="1:1">
      <c r="A57" s="14" t="s">
        <v>1017</v>
      </c>
    </row>
    <row r="58" spans="1:1">
      <c r="A58" s="14" t="s">
        <v>1018</v>
      </c>
    </row>
    <row r="59" spans="1:1">
      <c r="A59" s="14" t="s">
        <v>1019</v>
      </c>
    </row>
    <row r="60" spans="1:1">
      <c r="A60" s="14" t="s">
        <v>1020</v>
      </c>
    </row>
    <row r="75" spans="1:1">
      <c r="A75" s="4" t="s">
        <v>1021</v>
      </c>
    </row>
    <row r="76" spans="1:1">
      <c r="A76" s="4" t="s">
        <v>1022</v>
      </c>
    </row>
    <row r="77" spans="1:1">
      <c r="A77" s="4" t="s">
        <v>1023</v>
      </c>
    </row>
    <row r="79" spans="1:1">
      <c r="A79" s="14" t="s">
        <v>1024</v>
      </c>
    </row>
    <row r="91" spans="1:1">
      <c r="A91" s="14" t="s">
        <v>1025</v>
      </c>
    </row>
    <row r="92" spans="1:1">
      <c r="A92" s="14" t="s">
        <v>1026</v>
      </c>
    </row>
    <row r="93" spans="1:1">
      <c r="A93" s="6" t="s">
        <v>1027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41" enableFormatConditionsCalculation="0"/>
  <dimension ref="A1:U67"/>
  <sheetViews>
    <sheetView topLeftCell="B1" zoomScale="90" zoomScaleNormal="90" zoomScalePageLayoutView="90" workbookViewId="0">
      <selection activeCell="R4" sqref="R4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9" thickBot="1">
      <c r="A1" s="22" t="s">
        <v>1028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67</v>
      </c>
      <c r="G3" s="24" t="str">
        <f>INDEX($A:$A,F3)</f>
        <v>56. O bag summer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56</v>
      </c>
      <c r="H4" t="str">
        <f>MID(G3,1,F2)</f>
        <v>56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OBRCF002 SIS01 143</v>
      </c>
      <c r="O4" s="36" t="str">
        <f t="shared" ref="O4:O19" ca="1" si="2">IF($U4, INDEX(J$7:J$9,$M4+1), "")</f>
        <v>OBRCF002</v>
      </c>
      <c r="P4" s="36" t="str">
        <f t="shared" ref="P4:P19" ca="1" si="3">IF($U4, INDEX(K$7:K$9,$M4+1), "")</f>
        <v>SIS01</v>
      </c>
      <c r="Q4" s="36" t="str">
        <f ca="1">J14</f>
        <v>143</v>
      </c>
      <c r="R4" s="37"/>
      <c r="S4" s="36" t="str">
        <f t="shared" ref="S4:S19" ca="1" si="4">IF($U4, $G$5, "")</f>
        <v>summer 2018 .continuativo carry over</v>
      </c>
      <c r="T4" s="36" t="str">
        <f t="shared" ref="T4:T19" ca="1" si="5">IF($U4, $G$4, "")</f>
        <v>56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summer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OBRCF002 SIS01 059</v>
      </c>
      <c r="O5" s="36" t="str">
        <f t="shared" ca="1" si="2"/>
        <v>OBRCF002</v>
      </c>
      <c r="P5" s="36" t="str">
        <f t="shared" ca="1" si="3"/>
        <v>SIS01</v>
      </c>
      <c r="Q5" s="36" t="str">
        <f t="shared" ref="Q5:Q19" ca="1" si="8">J15</f>
        <v>059</v>
      </c>
      <c r="R5" s="37"/>
      <c r="S5" s="36" t="str">
        <f t="shared" ca="1" si="4"/>
        <v>summer 2018 .continuativo carry over</v>
      </c>
      <c r="T5" s="36" t="str">
        <f t="shared" ca="1" si="5"/>
        <v>56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OBRCF002 SIS01 086</v>
      </c>
      <c r="O6" s="36" t="str">
        <f t="shared" ca="1" si="2"/>
        <v>OBRCF002</v>
      </c>
      <c r="P6" s="36" t="str">
        <f t="shared" ca="1" si="3"/>
        <v>SIS01</v>
      </c>
      <c r="Q6" s="36" t="str">
        <f t="shared" ca="1" si="8"/>
        <v>086</v>
      </c>
      <c r="R6" s="37"/>
      <c r="S6" s="36" t="str">
        <f t="shared" ca="1" si="4"/>
        <v>summer 2018 .continuativo carry over</v>
      </c>
      <c r="T6" s="36" t="str">
        <f t="shared" ca="1" si="5"/>
        <v>56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37</v>
      </c>
      <c r="H7" s="40">
        <f ca="1">SUM(G$7:G7)</f>
        <v>37</v>
      </c>
      <c r="I7" s="40" t="str">
        <f t="shared" ref="I7:I9" ca="1" si="11">IF(ISERROR(H7),"",TRIM(INDEX(INDIRECT("A:A"),H7)))</f>
        <v>code OBRCF002 SIS01</v>
      </c>
      <c r="J7" s="51" t="str">
        <f ca="1">MID($I7,6,8)</f>
        <v>OBRCF002</v>
      </c>
      <c r="K7" s="51" t="str">
        <f ca="1">MID($I7,15,30)</f>
        <v>SIS01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 xml:space="preserve"> </v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E8" s="39" t="s">
        <v>1127</v>
      </c>
      <c r="F8" s="31" t="str">
        <f t="shared" ca="1" si="9"/>
        <v>$A38:$A1000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4" t="s">
        <v>1029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A11" s="4" t="s">
        <v>1030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143 col. 059 col. 086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A12" s="4" t="s">
        <v>1031</v>
      </c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10</v>
      </c>
      <c r="H14" s="42">
        <f ca="1">SUM(G$14:G14)</f>
        <v>10</v>
      </c>
      <c r="I14" s="42" t="str">
        <f t="shared" ref="I14:I23" ca="1" si="13">IF(ISERROR(H14),"",TRIM(INDEX(INDIRECT("A:A"),H14)))</f>
        <v>col. 143</v>
      </c>
      <c r="J14" s="43" t="str">
        <f t="shared" ref="J14:J29" ca="1" si="14">MID($G$11,6+9*(ROW(J14)-ROW(J$14)),3)</f>
        <v>143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4" t="s">
        <v>1032</v>
      </c>
      <c r="E15" s="41" t="str">
        <f>E14</f>
        <v>col. *</v>
      </c>
      <c r="F15" s="31" t="str">
        <f t="shared" ca="1" si="12"/>
        <v>$A11:$A1000</v>
      </c>
      <c r="G15" s="42">
        <f ca="1">MATCH(E15,INDIRECT(F15),0)</f>
        <v>5</v>
      </c>
      <c r="H15" s="42">
        <f ca="1">SUM(G$14:G15)</f>
        <v>15</v>
      </c>
      <c r="I15" s="42" t="str">
        <f t="shared" ca="1" si="13"/>
        <v>col. 059</v>
      </c>
      <c r="J15" s="43" t="str">
        <f t="shared" ca="1" si="14"/>
        <v>059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4" t="s">
        <v>1033</v>
      </c>
      <c r="E16" s="41" t="str">
        <f t="shared" ref="E16:E23" si="15">E15</f>
        <v>col. *</v>
      </c>
      <c r="F16" s="31" t="str">
        <f t="shared" ca="1" si="12"/>
        <v>$A16:$A1000</v>
      </c>
      <c r="G16" s="42">
        <f ca="1">MATCH(E16,INDIRECT(F16),0)</f>
        <v>5</v>
      </c>
      <c r="H16" s="42">
        <f ca="1">SUM(G$14:G16)</f>
        <v>20</v>
      </c>
      <c r="I16" s="42" t="str">
        <f t="shared" ca="1" si="13"/>
        <v>col. 086</v>
      </c>
      <c r="J16" s="43" t="str">
        <f t="shared" ca="1" si="14"/>
        <v>086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1034</v>
      </c>
      <c r="E17" s="41" t="str">
        <f t="shared" si="15"/>
        <v>col. *</v>
      </c>
      <c r="F17" s="31" t="str">
        <f t="shared" ca="1" si="12"/>
        <v>$A21:$A1000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 xml:space="preserve"> 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1035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4" t="s">
        <v>1036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4" t="s">
        <v>1037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14" t="s">
        <v>1038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2" spans="1:21">
      <c r="A32" s="14" t="s">
        <v>1039</v>
      </c>
    </row>
    <row r="37" spans="1:1">
      <c r="A37" s="2" t="s">
        <v>1040</v>
      </c>
    </row>
    <row r="39" spans="1:1">
      <c r="A39" s="14" t="s">
        <v>1041</v>
      </c>
    </row>
    <row r="40" spans="1:1">
      <c r="A40" s="4" t="s">
        <v>1042</v>
      </c>
    </row>
    <row r="41" spans="1:1">
      <c r="A41" s="14" t="s">
        <v>1043</v>
      </c>
    </row>
    <row r="43" spans="1:1">
      <c r="A43" s="14" t="s">
        <v>1044</v>
      </c>
    </row>
    <row r="44" spans="1:1">
      <c r="A44" s="4" t="s">
        <v>1045</v>
      </c>
    </row>
    <row r="45" spans="1:1">
      <c r="A45" s="14" t="s">
        <v>1046</v>
      </c>
    </row>
    <row r="54" spans="1:1">
      <c r="A54" s="4" t="s">
        <v>1047</v>
      </c>
    </row>
    <row r="55" spans="1:1">
      <c r="A55" s="4" t="s">
        <v>1048</v>
      </c>
    </row>
    <row r="56" spans="1:1">
      <c r="A56" s="4" t="s">
        <v>1049</v>
      </c>
    </row>
    <row r="58" spans="1:1">
      <c r="A58" s="14" t="s">
        <v>1050</v>
      </c>
    </row>
    <row r="66" spans="1:1">
      <c r="A66" s="14" t="s">
        <v>1051</v>
      </c>
    </row>
    <row r="67" spans="1:1">
      <c r="A67" s="5" t="s">
        <v>1052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42" enableFormatConditionsCalculation="0"/>
  <dimension ref="A1:U65"/>
  <sheetViews>
    <sheetView zoomScale="90" zoomScaleNormal="90" zoomScalePageLayoutView="90" workbookViewId="0">
      <selection activeCell="R4" sqref="R4"/>
    </sheetView>
  </sheetViews>
  <sheetFormatPr baseColWidth="10" defaultRowHeight="14" x14ac:dyDescent="0"/>
  <cols>
    <col min="9" max="9" width="14" style="23" bestFit="1" customWidth="1"/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15" thickTop="1">
      <c r="A2" s="14" t="s">
        <v>1053</v>
      </c>
      <c r="E2" s="25" t="s">
        <v>1115</v>
      </c>
      <c r="F2" s="26">
        <v>2</v>
      </c>
      <c r="G2" s="26"/>
      <c r="H2" s="26"/>
      <c r="I2" s="26" t="str">
        <f>INDEX(A:A,MATCH("*.",A:A,0))</f>
        <v>bracciali bracelets 57.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I3"/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57</v>
      </c>
      <c r="H4" t="e">
        <f>MID(G3,1,F2)</f>
        <v>#N/A</v>
      </c>
      <c r="I4" t="str">
        <f>MID(I2,LEN(I2)-F2,F2)</f>
        <v>57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OBRCF003 SIS01 143</v>
      </c>
      <c r="O4" s="36" t="str">
        <f t="shared" ref="O4:O19" ca="1" si="2">IF($U4, INDEX(J$7:J$9,$M4+1), "")</f>
        <v>OBRCF003</v>
      </c>
      <c r="P4" s="36" t="str">
        <f t="shared" ref="P4:P19" ca="1" si="3">IF($U4, INDEX(K$7:K$9,$M4+1), "")</f>
        <v>SIS01</v>
      </c>
      <c r="Q4" s="36" t="str">
        <f ca="1">J14</f>
        <v>143</v>
      </c>
      <c r="R4" s="37"/>
      <c r="S4" s="36" t="e">
        <f t="shared" ref="S4:S19" ca="1" si="4">IF($U4, $G$5, "")</f>
        <v>#N/A</v>
      </c>
      <c r="T4" s="36" t="str">
        <f t="shared" ref="T4:T19" ca="1" si="5">IF($U4, $G$4, "")</f>
        <v>57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OBRCF003 SIS01 059</v>
      </c>
      <c r="O5" s="36" t="str">
        <f t="shared" ca="1" si="2"/>
        <v>OBRCF003</v>
      </c>
      <c r="P5" s="36" t="str">
        <f t="shared" ca="1" si="3"/>
        <v>SIS01</v>
      </c>
      <c r="Q5" s="36" t="str">
        <f t="shared" ref="Q5:Q19" ca="1" si="8">J15</f>
        <v>059</v>
      </c>
      <c r="R5" s="37"/>
      <c r="S5" s="36" t="e">
        <f t="shared" ca="1" si="4"/>
        <v>#N/A</v>
      </c>
      <c r="T5" s="36" t="str">
        <f t="shared" ca="1" si="5"/>
        <v>57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OBRCF003 SIS01 086</v>
      </c>
      <c r="O6" s="36" t="str">
        <f t="shared" ca="1" si="2"/>
        <v>OBRCF003</v>
      </c>
      <c r="P6" s="36" t="str">
        <f t="shared" ca="1" si="3"/>
        <v>SIS01</v>
      </c>
      <c r="Q6" s="36" t="str">
        <f t="shared" ca="1" si="8"/>
        <v>086</v>
      </c>
      <c r="R6" s="37"/>
      <c r="S6" s="36" t="e">
        <f t="shared" ca="1" si="4"/>
        <v>#N/A</v>
      </c>
      <c r="T6" s="36" t="str">
        <f t="shared" ca="1" si="5"/>
        <v>57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38</v>
      </c>
      <c r="H7" s="40">
        <f ca="1">SUM(G$7:G7)</f>
        <v>38</v>
      </c>
      <c r="I7" s="40" t="str">
        <f t="shared" ref="I7:I9" ca="1" si="11">IF(ISERROR(H7),"",TRIM(INDEX(INDIRECT("A:A"),H7)))</f>
        <v>code OBRCF003 SIS01</v>
      </c>
      <c r="J7" s="51" t="str">
        <f ca="1">MID($I7,6,8)</f>
        <v>OBRCF003</v>
      </c>
      <c r="K7" s="51" t="str">
        <f ca="1">MID($I7,15,30)</f>
        <v>SIS01</v>
      </c>
      <c r="L7" s="31">
        <f t="shared" si="0"/>
        <v>4</v>
      </c>
      <c r="M7" s="31">
        <f t="shared" si="7"/>
        <v>0</v>
      </c>
      <c r="N7" s="36" t="str">
        <f t="shared" ca="1" si="1"/>
        <v>OBRCF003 SIS01 071</v>
      </c>
      <c r="O7" s="36" t="str">
        <f t="shared" ca="1" si="2"/>
        <v>OBRCF003</v>
      </c>
      <c r="P7" s="36" t="str">
        <f t="shared" ca="1" si="3"/>
        <v>SIS01</v>
      </c>
      <c r="Q7" s="36" t="str">
        <f t="shared" ca="1" si="8"/>
        <v>071</v>
      </c>
      <c r="R7" s="37"/>
      <c r="S7" s="36" t="e">
        <f t="shared" ca="1" si="4"/>
        <v>#N/A</v>
      </c>
      <c r="T7" s="36" t="str">
        <f t="shared" ca="1" si="5"/>
        <v>57</v>
      </c>
      <c r="U7" s="38" t="b">
        <f t="shared" ca="1" si="6"/>
        <v>1</v>
      </c>
    </row>
    <row r="8" spans="1:21" ht="18">
      <c r="A8" s="22" t="s">
        <v>1054</v>
      </c>
      <c r="E8" s="39" t="s">
        <v>1127</v>
      </c>
      <c r="F8" s="31" t="str">
        <f t="shared" ca="1" si="9"/>
        <v>$A39:$A1000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>OBRCF003 SIS01 055</v>
      </c>
      <c r="O8" s="36" t="str">
        <f t="shared" ca="1" si="2"/>
        <v>OBRCF003</v>
      </c>
      <c r="P8" s="36" t="str">
        <f t="shared" ca="1" si="3"/>
        <v>SIS01</v>
      </c>
      <c r="Q8" s="36" t="str">
        <f t="shared" ca="1" si="8"/>
        <v>055</v>
      </c>
      <c r="R8" s="37"/>
      <c r="S8" s="36" t="e">
        <f t="shared" ca="1" si="4"/>
        <v>#N/A</v>
      </c>
      <c r="T8" s="36" t="str">
        <f t="shared" ca="1" si="5"/>
        <v>57</v>
      </c>
      <c r="U8" s="38" t="b">
        <f t="shared" ca="1" si="6"/>
        <v>1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143 col. 059 col. 086 col. 071 col. 055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19</v>
      </c>
      <c r="H14" s="42">
        <f ca="1">SUM(G$14:G14)</f>
        <v>19</v>
      </c>
      <c r="I14" s="42" t="str">
        <f t="shared" ref="I14:I23" ca="1" si="13">IF(ISERROR(H14),"",TRIM(INDEX(INDIRECT("A:A"),H14)))</f>
        <v>col. 143</v>
      </c>
      <c r="J14" s="43" t="str">
        <f t="shared" ref="J14:J29" ca="1" si="14">MID($G$11,6+9*(ROW(J14)-ROW(J$14)),3)</f>
        <v>143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$A20:$A1000</v>
      </c>
      <c r="G15" s="42">
        <f ca="1">MATCH(E15,INDIRECT(F15),0)</f>
        <v>5</v>
      </c>
      <c r="H15" s="42">
        <f ca="1">SUM(G$14:G15)</f>
        <v>24</v>
      </c>
      <c r="I15" s="42" t="str">
        <f t="shared" ca="1" si="13"/>
        <v>col. 059</v>
      </c>
      <c r="J15" s="43" t="str">
        <f t="shared" ca="1" si="14"/>
        <v>059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$A25:$A1000</v>
      </c>
      <c r="G16" s="42">
        <f ca="1">MATCH(E16,INDIRECT(F16),0)</f>
        <v>5</v>
      </c>
      <c r="H16" s="42">
        <f ca="1">SUM(G$14:G16)</f>
        <v>29</v>
      </c>
      <c r="I16" s="42" t="str">
        <f t="shared" ca="1" si="13"/>
        <v>col. 086</v>
      </c>
      <c r="J16" s="43" t="str">
        <f t="shared" ca="1" si="14"/>
        <v>086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$A30:$A1000</v>
      </c>
      <c r="G17" s="42">
        <f ca="1">MATCH(E17,INDIRECT(F17),0)</f>
        <v>23</v>
      </c>
      <c r="H17" s="42">
        <f ca="1">SUM(G$14:G17)</f>
        <v>52</v>
      </c>
      <c r="I17" s="42" t="str">
        <f t="shared" ca="1" si="13"/>
        <v>col. 071 col. 055</v>
      </c>
      <c r="J17" s="43" t="str">
        <f t="shared" ca="1" si="14"/>
        <v>071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str">
        <f t="shared" ca="1" si="12"/>
        <v>$A53:$A1000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1055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1056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4" t="s">
        <v>1057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4" t="s">
        <v>1058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4" t="s">
        <v>1059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1060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4" t="s">
        <v>1061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4" t="s">
        <v>1062</v>
      </c>
    </row>
    <row r="31" spans="1:21">
      <c r="A31" s="4" t="s">
        <v>1063</v>
      </c>
    </row>
    <row r="36" spans="1:1">
      <c r="A36" s="14" t="s">
        <v>1064</v>
      </c>
    </row>
    <row r="38" spans="1:1">
      <c r="A38" s="2" t="s">
        <v>1065</v>
      </c>
    </row>
    <row r="40" spans="1:1">
      <c r="A40" s="14" t="s">
        <v>1066</v>
      </c>
    </row>
    <row r="41" spans="1:1">
      <c r="A41" s="14" t="s">
        <v>1067</v>
      </c>
    </row>
    <row r="45" spans="1:1">
      <c r="A45" s="14" t="s">
        <v>1068</v>
      </c>
    </row>
    <row r="46" spans="1:1">
      <c r="A46" s="14" t="s">
        <v>1069</v>
      </c>
    </row>
    <row r="52" spans="1:1">
      <c r="A52" s="4" t="s">
        <v>1070</v>
      </c>
    </row>
    <row r="53" spans="1:1">
      <c r="A53" s="4" t="s">
        <v>1071</v>
      </c>
    </row>
    <row r="54" spans="1:1">
      <c r="A54" s="4" t="s">
        <v>1072</v>
      </c>
    </row>
    <row r="56" spans="1:1">
      <c r="A56" s="14" t="s">
        <v>1073</v>
      </c>
    </row>
    <row r="64" spans="1:1">
      <c r="A64" s="14" t="s">
        <v>1074</v>
      </c>
    </row>
    <row r="65" spans="1:1">
      <c r="A65" s="6" t="s">
        <v>1075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43" enableFormatConditionsCalculation="0"/>
  <dimension ref="A1:U89"/>
  <sheetViews>
    <sheetView zoomScale="90" zoomScaleNormal="90" zoomScalePageLayoutView="90" workbookViewId="0">
      <selection activeCell="M7" sqref="M7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1076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89</v>
      </c>
      <c r="G3" s="24" t="str">
        <f>INDEX($A:$A,F3)</f>
        <v>60.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A4" s="11" t="s">
        <v>1077</v>
      </c>
      <c r="E4" s="35"/>
      <c r="F4" s="31" t="s">
        <v>1125</v>
      </c>
      <c r="G4" s="23" t="str">
        <f>IF(ISERROR(H4),I4,H4)</f>
        <v>60</v>
      </c>
      <c r="H4" t="str">
        <f>MID(G3,1,F2)</f>
        <v>60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OHUGB002 EVS06 017</v>
      </c>
      <c r="O4" s="36" t="str">
        <f t="shared" ref="O4:O19" ca="1" si="2">IF($U4, INDEX(J$7:J$9,$M4+1), "")</f>
        <v>OHUGB002</v>
      </c>
      <c r="P4" s="36" t="str">
        <f t="shared" ref="P4:P19" ca="1" si="3">IF($U4, INDEX(K$7:K$9,$M4+1), "")</f>
        <v>EVS06</v>
      </c>
      <c r="Q4" s="36" t="str">
        <f ca="1">J14</f>
        <v>017</v>
      </c>
      <c r="R4" s="37">
        <v>8056095069981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60</v>
      </c>
      <c r="U4" s="38" t="b">
        <f t="shared" ref="U4:U19" ca="1" si="6">AND(TRIM(Q4)&lt;&gt;"", Q4&lt;&gt;0)</f>
        <v>1</v>
      </c>
    </row>
    <row r="5" spans="1:21">
      <c r="A5" s="11" t="s">
        <v>1078</v>
      </c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OHUGB002 EVS06 371</v>
      </c>
      <c r="O5" s="36" t="str">
        <f t="shared" ca="1" si="2"/>
        <v>OHUGB002</v>
      </c>
      <c r="P5" s="36" t="str">
        <f t="shared" ca="1" si="3"/>
        <v>EVS06</v>
      </c>
      <c r="Q5" s="36" t="str">
        <f t="shared" ref="Q5:Q19" ca="1" si="8">J15</f>
        <v>371</v>
      </c>
      <c r="R5" s="37">
        <v>8056099177118</v>
      </c>
      <c r="S5" s="36" t="str">
        <f t="shared" ca="1" si="4"/>
        <v>fall 2018 .continuativo carry over</v>
      </c>
      <c r="T5" s="36" t="str">
        <f t="shared" ca="1" si="5"/>
        <v>60</v>
      </c>
      <c r="U5" s="38" t="b">
        <f t="shared" ca="1" si="6"/>
        <v>1</v>
      </c>
    </row>
    <row r="6" spans="1:21">
      <c r="A6" s="11" t="s">
        <v>1079</v>
      </c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OHUGB002 EVS06 055</v>
      </c>
      <c r="O6" s="36" t="str">
        <f t="shared" ca="1" si="2"/>
        <v>OHUGB002</v>
      </c>
      <c r="P6" s="36" t="str">
        <f t="shared" ca="1" si="3"/>
        <v>EVS06</v>
      </c>
      <c r="Q6" s="36" t="str">
        <f t="shared" ca="1" si="8"/>
        <v>055</v>
      </c>
      <c r="R6" s="37">
        <v>8056095066508</v>
      </c>
      <c r="S6" s="36" t="str">
        <f t="shared" ca="1" si="4"/>
        <v>fall 2018 .continuativo carry over</v>
      </c>
      <c r="T6" s="36" t="str">
        <f t="shared" ca="1" si="5"/>
        <v>60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29</v>
      </c>
      <c r="H7" s="40">
        <f ca="1">SUM(G$7:G7)</f>
        <v>29</v>
      </c>
      <c r="I7" s="40" t="str">
        <f t="shared" ref="I7:I9" ca="1" si="11">IF(ISERROR(H7),"",TRIM(INDEX(INDIRECT("A:A"),H7)))</f>
        <v>code OHUGB002 EVS06</v>
      </c>
      <c r="J7" s="51" t="str">
        <f ca="1">MID($I7,6,8)</f>
        <v>OHUGB002</v>
      </c>
      <c r="K7" s="51" t="str">
        <f ca="1">MID($I7,15,30)</f>
        <v>EVS06</v>
      </c>
      <c r="L7" s="31">
        <f t="shared" si="0"/>
        <v>4</v>
      </c>
      <c r="M7" s="31">
        <v>1</v>
      </c>
      <c r="N7" s="36" t="str">
        <f t="shared" ca="1" si="1"/>
        <v>OHUGI002 ECS70 071</v>
      </c>
      <c r="O7" s="36" t="str">
        <f t="shared" ca="1" si="2"/>
        <v>OHUGI002</v>
      </c>
      <c r="P7" s="36" t="str">
        <f t="shared" ca="1" si="3"/>
        <v>ECS70</v>
      </c>
      <c r="Q7" s="36" t="str">
        <f t="shared" ca="1" si="8"/>
        <v>071</v>
      </c>
      <c r="R7" s="37">
        <v>8056300459262</v>
      </c>
      <c r="S7" s="36" t="str">
        <f t="shared" ca="1" si="4"/>
        <v>fall 2018 .continuativo carry over</v>
      </c>
      <c r="T7" s="36" t="str">
        <f t="shared" ca="1" si="5"/>
        <v>60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$A30:$A1000</v>
      </c>
      <c r="G8" s="40">
        <f t="shared" ca="1" si="10"/>
        <v>44</v>
      </c>
      <c r="H8" s="40">
        <f ca="1">SUM(G$7:G8)</f>
        <v>73</v>
      </c>
      <c r="I8" s="40" t="str">
        <f t="shared" ca="1" si="11"/>
        <v>code OHUGI002 ECS70</v>
      </c>
      <c r="J8" s="51" t="str">
        <f ca="1">MID($I8,6,8)</f>
        <v>OHUGI002</v>
      </c>
      <c r="K8" s="51" t="str">
        <f ca="1">MID($I8,15,30)</f>
        <v>ECS70</v>
      </c>
      <c r="L8" s="31">
        <f t="shared" si="0"/>
        <v>5</v>
      </c>
      <c r="M8" s="31">
        <f t="shared" si="7"/>
        <v>1</v>
      </c>
      <c r="N8" s="36" t="str">
        <f t="shared" ca="1" si="1"/>
        <v>OHUGI002 ECS70 055</v>
      </c>
      <c r="O8" s="36" t="str">
        <f t="shared" ca="1" si="2"/>
        <v>OHUGI002</v>
      </c>
      <c r="P8" s="36" t="str">
        <f t="shared" ca="1" si="3"/>
        <v>ECS70</v>
      </c>
      <c r="Q8" s="36" t="str">
        <f t="shared" ca="1" si="8"/>
        <v>055</v>
      </c>
      <c r="R8" s="37">
        <v>8056300459255</v>
      </c>
      <c r="S8" s="36" t="str">
        <f t="shared" ca="1" si="4"/>
        <v>fall 2018 .continuativo carry over</v>
      </c>
      <c r="T8" s="36" t="str">
        <f t="shared" ca="1" si="5"/>
        <v>60</v>
      </c>
      <c r="U8" s="38" t="b">
        <f t="shared" ca="1" si="6"/>
        <v>1</v>
      </c>
    </row>
    <row r="9" spans="1:21">
      <c r="E9" s="39" t="s">
        <v>1127</v>
      </c>
      <c r="F9" s="31" t="str">
        <f t="shared" ca="1" si="9"/>
        <v>$A74:$A1000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1</v>
      </c>
      <c r="N9" s="36" t="str">
        <f t="shared" ca="1" si="1"/>
        <v>OHUGI002 ECS70 006</v>
      </c>
      <c r="O9" s="36" t="str">
        <f t="shared" ca="1" si="2"/>
        <v>OHUGI002</v>
      </c>
      <c r="P9" s="36" t="str">
        <f t="shared" ca="1" si="3"/>
        <v>ECS70</v>
      </c>
      <c r="Q9" s="36" t="str">
        <f t="shared" ca="1" si="8"/>
        <v>006</v>
      </c>
      <c r="R9" s="37">
        <v>8056300459279</v>
      </c>
      <c r="S9" s="36" t="str">
        <f t="shared" ca="1" si="4"/>
        <v>fall 2018 .continuativo carry over</v>
      </c>
      <c r="T9" s="36" t="str">
        <f t="shared" ca="1" si="5"/>
        <v>60</v>
      </c>
      <c r="U9" s="38" t="b">
        <f t="shared" ca="1" si="6"/>
        <v>1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1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017 col. 371 col. 055 col. 071 col. 055 col. 006    </v>
      </c>
      <c r="H11" s="31"/>
      <c r="I11" s="31"/>
      <c r="J11" s="32"/>
      <c r="K11" s="31"/>
      <c r="L11" s="31">
        <f t="shared" si="0"/>
        <v>8</v>
      </c>
      <c r="M11" s="31">
        <f t="shared" si="7"/>
        <v>1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1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1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4</v>
      </c>
      <c r="H14" s="42">
        <f ca="1">SUM(G$14:G14)</f>
        <v>4</v>
      </c>
      <c r="I14" s="42" t="str">
        <f t="shared" ref="I14:I23" ca="1" si="13">IF(ISERROR(H14),"",TRIM(INDEX(INDIRECT("A:A"),H14)))</f>
        <v>col. 017</v>
      </c>
      <c r="J14" s="43" t="str">
        <f t="shared" ref="J14:J29" ca="1" si="14">MID($G$11,6+9*(ROW(J14)-ROW(J$14)),3)</f>
        <v>017</v>
      </c>
      <c r="K14" s="31"/>
      <c r="L14" s="31">
        <f t="shared" si="0"/>
        <v>11</v>
      </c>
      <c r="M14" s="31">
        <f t="shared" si="7"/>
        <v>1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$A5:$A1000</v>
      </c>
      <c r="G15" s="42">
        <f ca="1">MATCH(E15,INDIRECT(F15),0)</f>
        <v>15</v>
      </c>
      <c r="H15" s="42">
        <f ca="1">SUM(G$14:G15)</f>
        <v>19</v>
      </c>
      <c r="I15" s="42" t="str">
        <f t="shared" ca="1" si="13"/>
        <v>col. 371</v>
      </c>
      <c r="J15" s="43" t="str">
        <f t="shared" ca="1" si="14"/>
        <v>371</v>
      </c>
      <c r="K15" s="31"/>
      <c r="L15" s="31">
        <f t="shared" si="0"/>
        <v>12</v>
      </c>
      <c r="M15" s="31">
        <f t="shared" si="7"/>
        <v>1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$A20:$A1000</v>
      </c>
      <c r="G16" s="42">
        <f ca="1">MATCH(E16,INDIRECT(F16),0)</f>
        <v>3</v>
      </c>
      <c r="H16" s="42">
        <f ca="1">SUM(G$14:G16)</f>
        <v>22</v>
      </c>
      <c r="I16" s="42" t="str">
        <f t="shared" ca="1" si="13"/>
        <v>col. 055</v>
      </c>
      <c r="J16" s="43" t="str">
        <f t="shared" ca="1" si="14"/>
        <v>055</v>
      </c>
      <c r="K16" s="31"/>
      <c r="L16" s="31">
        <f t="shared" si="0"/>
        <v>13</v>
      </c>
      <c r="M16" s="31">
        <f t="shared" si="7"/>
        <v>1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$A23:$A1000</v>
      </c>
      <c r="G17" s="42">
        <f ca="1">MATCH(E17,INDIRECT(F17),0)</f>
        <v>37</v>
      </c>
      <c r="H17" s="42">
        <f ca="1">SUM(G$14:G17)</f>
        <v>59</v>
      </c>
      <c r="I17" s="42" t="str">
        <f t="shared" ca="1" si="13"/>
        <v>col. 071</v>
      </c>
      <c r="J17" s="43" t="str">
        <f t="shared" ca="1" si="14"/>
        <v>071</v>
      </c>
      <c r="K17" s="31"/>
      <c r="L17" s="31">
        <f t="shared" si="0"/>
        <v>14</v>
      </c>
      <c r="M17" s="31">
        <f t="shared" si="7"/>
        <v>1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str">
        <f t="shared" ca="1" si="12"/>
        <v>$A60:$A1000</v>
      </c>
      <c r="G18" s="42">
        <f ca="1">MATCH(E18,INDIRECT(F18),0)</f>
        <v>3</v>
      </c>
      <c r="H18" s="42">
        <f ca="1">SUM(G$14:G18)</f>
        <v>62</v>
      </c>
      <c r="I18" s="42" t="str">
        <f t="shared" ca="1" si="13"/>
        <v>col. 055</v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1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11" t="s">
        <v>1080</v>
      </c>
      <c r="E19" s="41" t="str">
        <f t="shared" si="15"/>
        <v>col. *</v>
      </c>
      <c r="F19" s="31" t="str">
        <f t="shared" ca="1" si="12"/>
        <v>$A63:$A1000</v>
      </c>
      <c r="G19" s="42">
        <f t="shared" ref="G19:G23" ca="1" si="16">MATCH(E19,INDIRECT(F19),0)</f>
        <v>3</v>
      </c>
      <c r="H19" s="42">
        <f ca="1">SUM(G$14:G19)</f>
        <v>65</v>
      </c>
      <c r="I19" s="42" t="str">
        <f t="shared" ca="1" si="13"/>
        <v>col. 006</v>
      </c>
      <c r="J19" s="43" t="str">
        <f t="shared" ca="1" si="14"/>
        <v>006</v>
      </c>
      <c r="K19" s="31"/>
      <c r="L19" s="31">
        <f t="shared" si="0"/>
        <v>16</v>
      </c>
      <c r="M19" s="31">
        <f t="shared" si="7"/>
        <v>1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11" t="s">
        <v>1081</v>
      </c>
      <c r="E20" s="41" t="str">
        <f t="shared" si="15"/>
        <v>col. *</v>
      </c>
      <c r="F20" s="31" t="str">
        <f t="shared" ca="1" si="12"/>
        <v>$A66:$A1000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11" t="s">
        <v>1082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11" t="s">
        <v>1083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11" t="s">
        <v>1084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11" t="s">
        <v>1085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2" t="s">
        <v>1086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1" spans="1:21">
      <c r="A31" s="3" t="s">
        <v>1087</v>
      </c>
    </row>
    <row r="32" spans="1:21">
      <c r="A32" s="11" t="s">
        <v>1088</v>
      </c>
    </row>
    <row r="33" spans="1:1">
      <c r="A33" s="3" t="s">
        <v>1089</v>
      </c>
    </row>
    <row r="34" spans="1:1">
      <c r="A34" s="3" t="s">
        <v>1090</v>
      </c>
    </row>
    <row r="36" spans="1:1">
      <c r="A36" s="3" t="s">
        <v>1091</v>
      </c>
    </row>
    <row r="37" spans="1:1">
      <c r="A37" s="11" t="s">
        <v>1092</v>
      </c>
    </row>
    <row r="38" spans="1:1">
      <c r="A38" s="3" t="s">
        <v>1093</v>
      </c>
    </row>
    <row r="39" spans="1:1">
      <c r="A39" s="3" t="s">
        <v>1094</v>
      </c>
    </row>
    <row r="46" spans="1:1" ht="21">
      <c r="A46" s="1" t="s">
        <v>1095</v>
      </c>
    </row>
    <row r="59" spans="1:1">
      <c r="A59" s="11" t="s">
        <v>1096</v>
      </c>
    </row>
    <row r="60" spans="1:1">
      <c r="A60" s="11" t="s">
        <v>1097</v>
      </c>
    </row>
    <row r="61" spans="1:1">
      <c r="A61" s="11" t="s">
        <v>1098</v>
      </c>
    </row>
    <row r="62" spans="1:1">
      <c r="A62" s="11" t="s">
        <v>1099</v>
      </c>
    </row>
    <row r="63" spans="1:1">
      <c r="A63" s="11" t="s">
        <v>1100</v>
      </c>
    </row>
    <row r="64" spans="1:1">
      <c r="A64" s="11" t="s">
        <v>1101</v>
      </c>
    </row>
    <row r="65" spans="1:1">
      <c r="A65" s="11" t="s">
        <v>1102</v>
      </c>
    </row>
    <row r="66" spans="1:1">
      <c r="A66" s="11" t="s">
        <v>1103</v>
      </c>
    </row>
    <row r="67" spans="1:1">
      <c r="A67" s="11" t="s">
        <v>1104</v>
      </c>
    </row>
    <row r="73" spans="1:1">
      <c r="A73" s="2" t="s">
        <v>1105</v>
      </c>
    </row>
    <row r="75" spans="1:1">
      <c r="A75" s="3" t="s">
        <v>1106</v>
      </c>
    </row>
    <row r="76" spans="1:1">
      <c r="A76" s="11" t="s">
        <v>1107</v>
      </c>
    </row>
    <row r="77" spans="1:1">
      <c r="A77" s="3" t="s">
        <v>1108</v>
      </c>
    </row>
    <row r="78" spans="1:1">
      <c r="A78" s="3" t="s">
        <v>1109</v>
      </c>
    </row>
    <row r="80" spans="1:1">
      <c r="A80" s="3" t="s">
        <v>1110</v>
      </c>
    </row>
    <row r="81" spans="1:1">
      <c r="A81" s="11" t="s">
        <v>1111</v>
      </c>
    </row>
    <row r="82" spans="1:1">
      <c r="A82" s="3" t="s">
        <v>1112</v>
      </c>
    </row>
    <row r="83" spans="1:1">
      <c r="A83" s="3" t="s">
        <v>1113</v>
      </c>
    </row>
    <row r="89" spans="1:1">
      <c r="A89" s="5" t="s">
        <v>1114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5" enableFormatConditionsCalculation="0"/>
  <dimension ref="A1:U85"/>
  <sheetViews>
    <sheetView topLeftCell="B1" zoomScale="90" zoomScaleNormal="90" zoomScalePageLayoutView="90" workbookViewId="0">
      <selection activeCell="R8" sqref="R8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65</v>
      </c>
    </row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scocche bodies 07.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07</v>
      </c>
      <c r="H4" t="e">
        <f>MID(G3,1,F2)</f>
        <v>#N/A</v>
      </c>
      <c r="I4" t="str">
        <f>MID(I2,LEN(I2)-F2,F2)</f>
        <v>07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OBAGB017 EVS00 371</v>
      </c>
      <c r="O4" s="36" t="str">
        <f t="shared" ref="O4:O19" ca="1" si="2">IF($U4, INDEX(J$7:J$9,$M4+1), "")</f>
        <v>OBAGB017</v>
      </c>
      <c r="P4" s="36" t="str">
        <f t="shared" ref="P4:P19" ca="1" si="3">IF($U4, INDEX(K$7:K$9,$M4+1), "")</f>
        <v>EVS00</v>
      </c>
      <c r="Q4" s="36" t="str">
        <f ca="1">J14</f>
        <v>371</v>
      </c>
      <c r="R4" s="37">
        <v>8050846011571</v>
      </c>
      <c r="S4" s="36" t="e">
        <f t="shared" ref="S4:S19" ca="1" si="4">IF($U4, $G$5, "")</f>
        <v>#N/A</v>
      </c>
      <c r="T4" s="36" t="str">
        <f t="shared" ref="T4:T19" ca="1" si="5">IF($U4, $G$4, "")</f>
        <v>07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OBAGB017 EVS00 071</v>
      </c>
      <c r="O5" s="36" t="str">
        <f t="shared" ca="1" si="2"/>
        <v>OBAGB017</v>
      </c>
      <c r="P5" s="36" t="str">
        <f t="shared" ca="1" si="3"/>
        <v>EVS00</v>
      </c>
      <c r="Q5" s="36" t="str">
        <f t="shared" ref="Q5:Q19" ca="1" si="8">J15</f>
        <v>071</v>
      </c>
      <c r="R5" s="37">
        <v>8050538590056</v>
      </c>
      <c r="S5" s="36" t="e">
        <f t="shared" ca="1" si="4"/>
        <v>#N/A</v>
      </c>
      <c r="T5" s="36" t="str">
        <f t="shared" ca="1" si="5"/>
        <v>07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OBAGB017 EVS00 017</v>
      </c>
      <c r="O6" s="36" t="str">
        <f t="shared" ca="1" si="2"/>
        <v>OBAGB017</v>
      </c>
      <c r="P6" s="36" t="str">
        <f t="shared" ca="1" si="3"/>
        <v>EVS00</v>
      </c>
      <c r="Q6" s="36" t="str">
        <f t="shared" ca="1" si="8"/>
        <v>017</v>
      </c>
      <c r="R6" s="37">
        <v>8056099177958</v>
      </c>
      <c r="S6" s="36" t="e">
        <f t="shared" ca="1" si="4"/>
        <v>#N/A</v>
      </c>
      <c r="T6" s="36" t="str">
        <f t="shared" ca="1" si="5"/>
        <v>07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35</v>
      </c>
      <c r="H7" s="40">
        <f ca="1">SUM(G$7:G7)</f>
        <v>35</v>
      </c>
      <c r="I7" s="40" t="str">
        <f t="shared" ref="I7:I9" ca="1" si="11">IF(ISERROR(H7),"",TRIM(INDEX(INDIRECT("A:A"),H7)))</f>
        <v>code OBAGB017 EVS00</v>
      </c>
      <c r="J7" s="51" t="str">
        <f ca="1">MID($I7,6,8)</f>
        <v>OBAGB017</v>
      </c>
      <c r="K7" s="51" t="str">
        <f ca="1">MID($I7,15,30)</f>
        <v>EVS00</v>
      </c>
      <c r="L7" s="31">
        <f t="shared" si="0"/>
        <v>4</v>
      </c>
      <c r="M7" s="31">
        <f t="shared" si="7"/>
        <v>0</v>
      </c>
      <c r="N7" s="36" t="str">
        <f t="shared" ca="1" si="1"/>
        <v>OBAGB017 EVS00 055</v>
      </c>
      <c r="O7" s="36" t="str">
        <f t="shared" ca="1" si="2"/>
        <v>OBAGB017</v>
      </c>
      <c r="P7" s="36" t="str">
        <f t="shared" ca="1" si="3"/>
        <v>EVS00</v>
      </c>
      <c r="Q7" s="36" t="str">
        <f t="shared" ca="1" si="8"/>
        <v>055</v>
      </c>
      <c r="R7" s="37">
        <v>8056098539931</v>
      </c>
      <c r="S7" s="36" t="e">
        <f t="shared" ca="1" si="4"/>
        <v>#N/A</v>
      </c>
      <c r="T7" s="36" t="str">
        <f t="shared" ca="1" si="5"/>
        <v>07</v>
      </c>
      <c r="U7" s="38" t="b">
        <f t="shared" ca="1" si="6"/>
        <v>1</v>
      </c>
    </row>
    <row r="8" spans="1:21">
      <c r="A8" s="4" t="s">
        <v>66</v>
      </c>
      <c r="E8" s="39" t="s">
        <v>1127</v>
      </c>
      <c r="F8" s="31" t="str">
        <f t="shared" ca="1" si="9"/>
        <v>$A36:$A1000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A9" s="4" t="s">
        <v>67</v>
      </c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4" t="s">
        <v>68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071 col. 017 col. 055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8</v>
      </c>
      <c r="H14" s="42">
        <f ca="1">SUM(G$14:G14)</f>
        <v>8</v>
      </c>
      <c r="I14" s="42" t="str">
        <f t="shared" ref="I14:I23" ca="1" si="13">IF(ISERROR(H14),"",TRIM(INDEX(INDIRECT("A:A"),H14)))</f>
        <v>col. 371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4" t="s">
        <v>69</v>
      </c>
      <c r="E15" s="41" t="str">
        <f>E14</f>
        <v>col. *</v>
      </c>
      <c r="F15" s="31" t="str">
        <f t="shared" ca="1" si="12"/>
        <v>$A9:$A1000</v>
      </c>
      <c r="G15" s="42">
        <f ca="1">MATCH(E15,INDIRECT(F15),0)</f>
        <v>7</v>
      </c>
      <c r="H15" s="42">
        <f ca="1">SUM(G$14:G15)</f>
        <v>15</v>
      </c>
      <c r="I15" s="42" t="str">
        <f t="shared" ca="1" si="13"/>
        <v>col. 071</v>
      </c>
      <c r="J15" s="43" t="str">
        <f t="shared" ca="1" si="14"/>
        <v>071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4" t="s">
        <v>70</v>
      </c>
      <c r="E16" s="41" t="str">
        <f t="shared" ref="E16:E23" si="15">E15</f>
        <v>col. *</v>
      </c>
      <c r="F16" s="31" t="str">
        <f t="shared" ca="1" si="12"/>
        <v>$A16:$A1000</v>
      </c>
      <c r="G16" s="42">
        <f ca="1">MATCH(E16,INDIRECT(F16),0)</f>
        <v>7</v>
      </c>
      <c r="H16" s="42">
        <f ca="1">SUM(G$14:G16)</f>
        <v>22</v>
      </c>
      <c r="I16" s="42" t="str">
        <f t="shared" ca="1" si="13"/>
        <v>col. 017</v>
      </c>
      <c r="J16" s="43" t="str">
        <f t="shared" ca="1" si="14"/>
        <v>017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71</v>
      </c>
      <c r="E17" s="41" t="str">
        <f t="shared" si="15"/>
        <v>col. *</v>
      </c>
      <c r="F17" s="31" t="str">
        <f t="shared" ca="1" si="12"/>
        <v>$A23:$A1000</v>
      </c>
      <c r="G17" s="42">
        <f ca="1">MATCH(E17,INDIRECT(F17),0)</f>
        <v>60</v>
      </c>
      <c r="H17" s="42">
        <f ca="1">SUM(G$14:G17)</f>
        <v>82</v>
      </c>
      <c r="I17" s="42" t="str">
        <f t="shared" ca="1" si="13"/>
        <v>col. 055</v>
      </c>
      <c r="J17" s="43" t="str">
        <f t="shared" ca="1" si="14"/>
        <v>055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E18" s="41" t="str">
        <f t="shared" si="15"/>
        <v>col. *</v>
      </c>
      <c r="F18" s="31" t="str">
        <f t="shared" ca="1" si="12"/>
        <v>$A83:$A1000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4" t="s">
        <v>72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4" t="s">
        <v>73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4" t="s">
        <v>74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5" spans="1:1">
      <c r="A35" s="2" t="s">
        <v>75</v>
      </c>
    </row>
    <row r="37" spans="1:1">
      <c r="A37" s="3" t="s">
        <v>76</v>
      </c>
    </row>
    <row r="38" spans="1:1">
      <c r="A38" s="3" t="s">
        <v>77</v>
      </c>
    </row>
    <row r="39" spans="1:1">
      <c r="A39" s="3" t="s">
        <v>78</v>
      </c>
    </row>
    <row r="40" spans="1:1">
      <c r="A40" s="4" t="s">
        <v>79</v>
      </c>
    </row>
    <row r="42" spans="1:1">
      <c r="A42" s="3" t="s">
        <v>80</v>
      </c>
    </row>
    <row r="43" spans="1:1">
      <c r="A43" s="3" t="s">
        <v>81</v>
      </c>
    </row>
    <row r="44" spans="1:1">
      <c r="A44" s="3" t="s">
        <v>82</v>
      </c>
    </row>
    <row r="45" spans="1:1">
      <c r="A45" s="4" t="s">
        <v>83</v>
      </c>
    </row>
    <row r="82" spans="1:1">
      <c r="A82" s="4" t="s">
        <v>84</v>
      </c>
    </row>
    <row r="83" spans="1:1">
      <c r="A83" s="4" t="s">
        <v>85</v>
      </c>
    </row>
    <row r="84" spans="1:1">
      <c r="A84" s="4" t="s">
        <v>86</v>
      </c>
    </row>
    <row r="85" spans="1:1">
      <c r="A85" s="6" t="s">
        <v>87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6" enableFormatConditionsCalculation="0"/>
  <dimension ref="A1:U78"/>
  <sheetViews>
    <sheetView zoomScale="90" zoomScaleNormal="90" zoomScalePageLayoutView="90" workbookViewId="0">
      <selection activeCell="R8" sqref="R8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88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78</v>
      </c>
      <c r="G3" s="24" t="str">
        <f>INDEX($A:$A,F3)</f>
        <v>08.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08</v>
      </c>
      <c r="H4" t="str">
        <f>MID(G3,1,F2)</f>
        <v>08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OBAGB021 EVS03 371</v>
      </c>
      <c r="O4" s="36" t="str">
        <f t="shared" ref="O4:O19" ca="1" si="2">IF($U4, INDEX(J$7:J$9,$M4+1), "")</f>
        <v>OBAGB021</v>
      </c>
      <c r="P4" s="36" t="str">
        <f t="shared" ref="P4:P19" ca="1" si="3">IF($U4, INDEX(K$7:K$9,$M4+1), "")</f>
        <v>EVS03</v>
      </c>
      <c r="Q4" s="36" t="str">
        <f ca="1">J14</f>
        <v>371</v>
      </c>
      <c r="R4" s="37">
        <v>8050846007253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08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OBAGB021 EVS03 078</v>
      </c>
      <c r="O5" s="36" t="str">
        <f t="shared" ca="1" si="2"/>
        <v>OBAGB021</v>
      </c>
      <c r="P5" s="36" t="str">
        <f t="shared" ca="1" si="3"/>
        <v>EVS03</v>
      </c>
      <c r="Q5" s="36" t="str">
        <f t="shared" ref="Q5:Q19" ca="1" si="8">J15</f>
        <v>078</v>
      </c>
      <c r="R5" s="37">
        <v>8050846007260</v>
      </c>
      <c r="S5" s="36" t="str">
        <f t="shared" ca="1" si="4"/>
        <v>fall 2018 .continuativo carry over</v>
      </c>
      <c r="T5" s="36" t="str">
        <f t="shared" ca="1" si="5"/>
        <v>08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OBAGB021 EVS03 017</v>
      </c>
      <c r="O6" s="36" t="str">
        <f t="shared" ca="1" si="2"/>
        <v>OBAGB021</v>
      </c>
      <c r="P6" s="36" t="str">
        <f t="shared" ca="1" si="3"/>
        <v>EVS03</v>
      </c>
      <c r="Q6" s="36" t="str">
        <f t="shared" ca="1" si="8"/>
        <v>017</v>
      </c>
      <c r="R6" s="37">
        <v>8050538597826</v>
      </c>
      <c r="S6" s="36" t="str">
        <f t="shared" ca="1" si="4"/>
        <v>fall 2018 .continuativo carry over</v>
      </c>
      <c r="T6" s="36" t="str">
        <f t="shared" ca="1" si="5"/>
        <v>08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24</v>
      </c>
      <c r="H7" s="40">
        <f ca="1">SUM(G$7:G7)</f>
        <v>24</v>
      </c>
      <c r="I7" s="40" t="str">
        <f t="shared" ref="I7:I9" ca="1" si="11">IF(ISERROR(H7),"",TRIM(INDEX(INDIRECT("A:A"),H7)))</f>
        <v>code OBAGB021 EVS03</v>
      </c>
      <c r="J7" s="51" t="str">
        <f ca="1">MID($I7,6,8)</f>
        <v>OBAGB021</v>
      </c>
      <c r="K7" s="51" t="str">
        <f ca="1">MID($I7,15,30)</f>
        <v>EVS03</v>
      </c>
      <c r="L7" s="31">
        <f t="shared" si="0"/>
        <v>4</v>
      </c>
      <c r="M7" s="31">
        <f t="shared" si="7"/>
        <v>0</v>
      </c>
      <c r="N7" s="36" t="str">
        <f t="shared" ca="1" si="1"/>
        <v>OBAGB021 EVS03 055</v>
      </c>
      <c r="O7" s="36" t="str">
        <f t="shared" ca="1" si="2"/>
        <v>OBAGB021</v>
      </c>
      <c r="P7" s="36" t="str">
        <f t="shared" ca="1" si="3"/>
        <v>EVS03</v>
      </c>
      <c r="Q7" s="36" t="str">
        <f t="shared" ca="1" si="8"/>
        <v>055</v>
      </c>
      <c r="R7" s="37">
        <v>8050538597833</v>
      </c>
      <c r="S7" s="36" t="str">
        <f t="shared" ca="1" si="4"/>
        <v>fall 2018 .continuativo carry over</v>
      </c>
      <c r="T7" s="36" t="str">
        <f t="shared" ca="1" si="5"/>
        <v>08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$A25:$A1000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13" t="s">
        <v>1131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B11" s="9" t="s">
        <v>89</v>
      </c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078 col. 017 col. 055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A12" s="9" t="s">
        <v>90</v>
      </c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A13" s="4" t="s">
        <v>91</v>
      </c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A14" s="4" t="s">
        <v>92</v>
      </c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10</v>
      </c>
      <c r="H14" s="42">
        <f ca="1">SUM(G$14:G14)</f>
        <v>10</v>
      </c>
      <c r="I14" s="42" t="str">
        <f t="shared" ref="I14:I23" ca="1" si="13">IF(ISERROR(H14),"",TRIM(INDEX(INDIRECT("A:A"),H14)))</f>
        <v>col. 371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4" t="s">
        <v>93</v>
      </c>
      <c r="E15" s="41" t="str">
        <f>E14</f>
        <v>col. *</v>
      </c>
      <c r="F15" s="31" t="str">
        <f t="shared" ca="1" si="12"/>
        <v>$A11:$A1000</v>
      </c>
      <c r="G15" s="42">
        <f ca="1">MATCH(E15,INDIRECT(F15),0)</f>
        <v>3</v>
      </c>
      <c r="H15" s="42">
        <f ca="1">SUM(G$14:G15)</f>
        <v>13</v>
      </c>
      <c r="I15" s="42" t="str">
        <f t="shared" ca="1" si="13"/>
        <v>col. 078</v>
      </c>
      <c r="J15" s="43" t="str">
        <f t="shared" ca="1" si="14"/>
        <v>078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4" t="s">
        <v>94</v>
      </c>
      <c r="E16" s="41" t="str">
        <f t="shared" ref="E16:E23" si="15">E15</f>
        <v>col. *</v>
      </c>
      <c r="F16" s="31" t="str">
        <f t="shared" ca="1" si="12"/>
        <v>$A14:$A1000</v>
      </c>
      <c r="G16" s="42">
        <f ca="1">MATCH(E16,INDIRECT(F16),0)</f>
        <v>3</v>
      </c>
      <c r="H16" s="42">
        <f ca="1">SUM(G$14:G16)</f>
        <v>16</v>
      </c>
      <c r="I16" s="42" t="str">
        <f t="shared" ca="1" si="13"/>
        <v>col. 017</v>
      </c>
      <c r="J16" s="43" t="str">
        <f t="shared" ca="1" si="14"/>
        <v>017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95</v>
      </c>
      <c r="E17" s="41" t="str">
        <f t="shared" si="15"/>
        <v>col. *</v>
      </c>
      <c r="F17" s="31" t="str">
        <f t="shared" ca="1" si="12"/>
        <v>$A17:$A1000</v>
      </c>
      <c r="G17" s="42">
        <f ca="1">MATCH(E17,INDIRECT(F17),0)</f>
        <v>56</v>
      </c>
      <c r="H17" s="42">
        <f ca="1">SUM(G$14:G17)</f>
        <v>72</v>
      </c>
      <c r="I17" s="42" t="str">
        <f t="shared" ca="1" si="13"/>
        <v>col. 055</v>
      </c>
      <c r="J17" s="43" t="str">
        <f t="shared" ca="1" si="14"/>
        <v>055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96</v>
      </c>
      <c r="E18" s="41" t="str">
        <f t="shared" si="15"/>
        <v>col. *</v>
      </c>
      <c r="F18" s="31" t="str">
        <f t="shared" ca="1" si="12"/>
        <v>$A73:$A1000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2" t="s">
        <v>97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3" t="s">
        <v>98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4" t="s">
        <v>99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3" t="s">
        <v>100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A29" s="3" t="s">
        <v>101</v>
      </c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>
      <c r="A30" s="4" t="s">
        <v>102</v>
      </c>
    </row>
    <row r="32" spans="1:21">
      <c r="A32" s="3" t="s">
        <v>103</v>
      </c>
      <c r="F32" t="s">
        <v>1130</v>
      </c>
    </row>
    <row r="33" spans="1:1">
      <c r="A33" s="4" t="s">
        <v>104</v>
      </c>
    </row>
    <row r="34" spans="1:1">
      <c r="A34" s="3" t="s">
        <v>105</v>
      </c>
    </row>
    <row r="35" spans="1:1">
      <c r="A35" s="3" t="s">
        <v>106</v>
      </c>
    </row>
    <row r="36" spans="1:1">
      <c r="A36" s="4" t="s">
        <v>107</v>
      </c>
    </row>
    <row r="72" spans="1:1">
      <c r="A72" s="4" t="s">
        <v>108</v>
      </c>
    </row>
    <row r="73" spans="1:1">
      <c r="A73" s="4" t="s">
        <v>109</v>
      </c>
    </row>
    <row r="74" spans="1:1">
      <c r="A74" s="4" t="s">
        <v>110</v>
      </c>
    </row>
    <row r="78" spans="1:1">
      <c r="A78" s="5" t="s">
        <v>111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7" enableFormatConditionsCalculation="0"/>
  <dimension ref="A1:U84"/>
  <sheetViews>
    <sheetView topLeftCell="B1" zoomScale="90" zoomScaleNormal="90" zoomScalePageLayoutView="90" workbookViewId="0">
      <selection activeCell="R9" sqref="R9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scocche bodies 09.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 ht="19">
      <c r="A4" s="10" t="s">
        <v>112</v>
      </c>
      <c r="E4" s="35"/>
      <c r="F4" s="31" t="s">
        <v>1125</v>
      </c>
      <c r="G4" s="23" t="str">
        <f>IF(ISERROR(H4),I4,H4)</f>
        <v>09</v>
      </c>
      <c r="H4" t="e">
        <f>MID(G3,1,F2)</f>
        <v>#N/A</v>
      </c>
      <c r="I4" t="str">
        <f>MID(I2,LEN(I2)-F2,F2)</f>
        <v>09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OBAGB206 EVS00 371</v>
      </c>
      <c r="O4" s="36" t="str">
        <f t="shared" ref="O4:O19" ca="1" si="2">IF($U4, INDEX(J$7:J$9,$M4+1), "")</f>
        <v>OBAGB206</v>
      </c>
      <c r="P4" s="36" t="str">
        <f t="shared" ref="P4:P19" ca="1" si="3">IF($U4, INDEX(K$7:K$9,$M4+1), "")</f>
        <v>EVS00</v>
      </c>
      <c r="Q4" s="36" t="str">
        <f ca="1">J14</f>
        <v>371</v>
      </c>
      <c r="R4" s="37">
        <v>8056099179617</v>
      </c>
      <c r="S4" s="36" t="e">
        <f t="shared" ref="S4:S19" ca="1" si="4">IF($U4, $G$5, "")</f>
        <v>#N/A</v>
      </c>
      <c r="T4" s="36" t="str">
        <f t="shared" ref="T4:T19" ca="1" si="5">IF($U4, $G$4, "")</f>
        <v>09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OBAGB206 EVS00 078</v>
      </c>
      <c r="O5" s="36" t="str">
        <f t="shared" ca="1" si="2"/>
        <v>OBAGB206</v>
      </c>
      <c r="P5" s="36" t="str">
        <f t="shared" ca="1" si="3"/>
        <v>EVS00</v>
      </c>
      <c r="Q5" s="36" t="str">
        <f t="shared" ref="Q5:Q19" ca="1" si="8">J15</f>
        <v>078</v>
      </c>
      <c r="R5" s="37">
        <v>8050450215655</v>
      </c>
      <c r="S5" s="36" t="e">
        <f t="shared" ca="1" si="4"/>
        <v>#N/A</v>
      </c>
      <c r="T5" s="36" t="str">
        <f t="shared" ca="1" si="5"/>
        <v>09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OBAGB206 EVS00 017</v>
      </c>
      <c r="O6" s="36" t="str">
        <f t="shared" ca="1" si="2"/>
        <v>OBAGB206</v>
      </c>
      <c r="P6" s="36" t="str">
        <f t="shared" ca="1" si="3"/>
        <v>EVS00</v>
      </c>
      <c r="Q6" s="36" t="str">
        <f t="shared" ca="1" si="8"/>
        <v>017</v>
      </c>
      <c r="R6" s="37">
        <v>8056099177231</v>
      </c>
      <c r="S6" s="36" t="e">
        <f t="shared" ca="1" si="4"/>
        <v>#N/A</v>
      </c>
      <c r="T6" s="36" t="str">
        <f t="shared" ca="1" si="5"/>
        <v>09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33</v>
      </c>
      <c r="H7" s="40">
        <f ca="1">SUM(G$7:G7)</f>
        <v>33</v>
      </c>
      <c r="I7" s="40" t="str">
        <f t="shared" ref="I7:I9" ca="1" si="11">IF(ISERROR(H7),"",TRIM(INDEX(INDIRECT("A:A"),H7)))</f>
        <v>code OBAGB206 EVS00</v>
      </c>
      <c r="J7" s="51" t="str">
        <f ca="1">MID($I7,6,8)</f>
        <v>OBAGB206</v>
      </c>
      <c r="K7" s="51" t="str">
        <f ca="1">MID($I7,15,30)</f>
        <v>EVS00</v>
      </c>
      <c r="L7" s="31">
        <f t="shared" si="0"/>
        <v>4</v>
      </c>
      <c r="M7" s="31">
        <f t="shared" si="7"/>
        <v>0</v>
      </c>
      <c r="N7" s="36" t="str">
        <f t="shared" ca="1" si="1"/>
        <v>OBAGB206 EVS00 071</v>
      </c>
      <c r="O7" s="36" t="str">
        <f t="shared" ca="1" si="2"/>
        <v>OBAGB206</v>
      </c>
      <c r="P7" s="36" t="str">
        <f t="shared" ca="1" si="3"/>
        <v>EVS00</v>
      </c>
      <c r="Q7" s="36" t="str">
        <f t="shared" ca="1" si="8"/>
        <v>071</v>
      </c>
      <c r="R7" s="37">
        <v>8051770309673</v>
      </c>
      <c r="S7" s="36" t="e">
        <f t="shared" ca="1" si="4"/>
        <v>#N/A</v>
      </c>
      <c r="T7" s="36" t="str">
        <f t="shared" ca="1" si="5"/>
        <v>09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$A34:$A1000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>OBAGB206 EVS00 055</v>
      </c>
      <c r="O8" s="36" t="str">
        <f t="shared" ca="1" si="2"/>
        <v>OBAGB206</v>
      </c>
      <c r="P8" s="36" t="str">
        <f t="shared" ca="1" si="3"/>
        <v>EVS00</v>
      </c>
      <c r="Q8" s="36" t="str">
        <f t="shared" ca="1" si="8"/>
        <v>055</v>
      </c>
      <c r="R8" s="37">
        <v>8051770309703</v>
      </c>
      <c r="S8" s="36" t="e">
        <f t="shared" ca="1" si="4"/>
        <v>#N/A</v>
      </c>
      <c r="T8" s="36" t="str">
        <f t="shared" ca="1" si="5"/>
        <v>09</v>
      </c>
      <c r="U8" s="38" t="b">
        <f t="shared" ca="1" si="6"/>
        <v>1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078 col. 017 col. 071 col. 055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17</v>
      </c>
      <c r="H14" s="42">
        <f ca="1">SUM(G$14:G14)</f>
        <v>17</v>
      </c>
      <c r="I14" s="42" t="str">
        <f t="shared" ref="I14:I23" ca="1" si="13">IF(ISERROR(H14),"",TRIM(INDEX(INDIRECT("A:A"),H14)))</f>
        <v>col. 371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$A18:$A1000</v>
      </c>
      <c r="G15" s="42">
        <f ca="1">MATCH(E15,INDIRECT(F15),0)</f>
        <v>3</v>
      </c>
      <c r="H15" s="42">
        <f ca="1">SUM(G$14:G15)</f>
        <v>20</v>
      </c>
      <c r="I15" s="42" t="str">
        <f t="shared" ca="1" si="13"/>
        <v>col. 078</v>
      </c>
      <c r="J15" s="43" t="str">
        <f t="shared" ca="1" si="14"/>
        <v>078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$A21:$A1000</v>
      </c>
      <c r="G16" s="42">
        <f ca="1">MATCH(E16,INDIRECT(F16),0)</f>
        <v>3</v>
      </c>
      <c r="H16" s="42">
        <f ca="1">SUM(G$14:G16)</f>
        <v>23</v>
      </c>
      <c r="I16" s="42" t="str">
        <f t="shared" ca="1" si="13"/>
        <v>col. 017</v>
      </c>
      <c r="J16" s="43" t="str">
        <f t="shared" ca="1" si="14"/>
        <v>017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A17" s="4" t="s">
        <v>113</v>
      </c>
      <c r="E17" s="41" t="str">
        <f t="shared" si="15"/>
        <v>col. *</v>
      </c>
      <c r="F17" s="31" t="str">
        <f t="shared" ca="1" si="12"/>
        <v>$A24:$A1000</v>
      </c>
      <c r="G17" s="42">
        <f ca="1">MATCH(E17,INDIRECT(F17),0)</f>
        <v>26</v>
      </c>
      <c r="H17" s="42">
        <f ca="1">SUM(G$14:G17)</f>
        <v>49</v>
      </c>
      <c r="I17" s="42" t="str">
        <f t="shared" ca="1" si="13"/>
        <v>col. 071 col. 055</v>
      </c>
      <c r="J17" s="43" t="str">
        <f t="shared" ca="1" si="14"/>
        <v>071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114</v>
      </c>
      <c r="E18" s="41" t="str">
        <f t="shared" si="15"/>
        <v>col. *</v>
      </c>
      <c r="F18" s="31" t="str">
        <f t="shared" ca="1" si="12"/>
        <v>$A50:$A1000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>055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115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116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4" t="s">
        <v>117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4" t="s">
        <v>118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4" t="s">
        <v>119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4" t="s">
        <v>120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4" t="s">
        <v>121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3" spans="1:1">
      <c r="A33" s="2" t="s">
        <v>122</v>
      </c>
    </row>
    <row r="35" spans="1:1">
      <c r="A35" s="3" t="s">
        <v>123</v>
      </c>
    </row>
    <row r="36" spans="1:1">
      <c r="A36" s="3" t="s">
        <v>124</v>
      </c>
    </row>
    <row r="37" spans="1:1">
      <c r="A37" s="3" t="s">
        <v>125</v>
      </c>
    </row>
    <row r="39" spans="1:1">
      <c r="A39" s="3" t="s">
        <v>126</v>
      </c>
    </row>
    <row r="40" spans="1:1">
      <c r="A40" s="3" t="s">
        <v>127</v>
      </c>
    </row>
    <row r="41" spans="1:1">
      <c r="A41" s="3" t="s">
        <v>128</v>
      </c>
    </row>
    <row r="49" spans="1:1">
      <c r="A49" s="4" t="s">
        <v>129</v>
      </c>
    </row>
    <row r="50" spans="1:1">
      <c r="A50" s="4" t="s">
        <v>130</v>
      </c>
    </row>
    <row r="51" spans="1:1">
      <c r="A51" s="4" t="s">
        <v>131</v>
      </c>
    </row>
    <row r="84" spans="1:1">
      <c r="A84" s="6" t="s">
        <v>132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8" enableFormatConditionsCalculation="0"/>
  <dimension ref="A1:U75"/>
  <sheetViews>
    <sheetView zoomScale="90" zoomScaleNormal="90" zoomScalePageLayoutView="90" workbookViewId="0">
      <selection activeCell="R7" sqref="R7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22" thickBot="1">
      <c r="A1" s="1" t="s">
        <v>133</v>
      </c>
    </row>
    <row r="2" spans="1:21" ht="15" thickTop="1">
      <c r="E2" s="25" t="s">
        <v>1115</v>
      </c>
      <c r="F2" s="26">
        <v>2</v>
      </c>
      <c r="G2" s="26"/>
      <c r="H2" s="26"/>
      <c r="I2" s="26" t="e">
        <f>INDEX(A:A,MATCH("*.",A:A,0))</f>
        <v>#N/A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>
        <f>MATCH(E3,$A:$A,0)</f>
        <v>75</v>
      </c>
      <c r="G3" s="24" t="str">
        <f>INDEX($A:$A,F3)</f>
        <v>10. O bag fall 2018 .continuativo carry over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10</v>
      </c>
      <c r="H4" t="str">
        <f>MID(G3,1,F2)</f>
        <v>10</v>
      </c>
      <c r="I4" t="e">
        <f>MID(I2,LEN(I2)-F2,F2)</f>
        <v>#N/A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OBAGB024 EVS00 371</v>
      </c>
      <c r="O4" s="36" t="str">
        <f t="shared" ref="O4:O19" ca="1" si="2">IF($U4, INDEX(J$7:J$9,$M4+1), "")</f>
        <v>OBAGB024</v>
      </c>
      <c r="P4" s="36" t="str">
        <f t="shared" ref="P4:P19" ca="1" si="3">IF($U4, INDEX(K$7:K$9,$M4+1), "")</f>
        <v>EVS00</v>
      </c>
      <c r="Q4" s="36" t="str">
        <f ca="1">J14</f>
        <v>371</v>
      </c>
      <c r="R4" s="37">
        <v>8050846011403</v>
      </c>
      <c r="S4" s="36" t="str">
        <f t="shared" ref="S4:S19" ca="1" si="4">IF($U4, $G$5, "")</f>
        <v>fall 2018 .continuativo carry over</v>
      </c>
      <c r="T4" s="36" t="str">
        <f t="shared" ref="T4:T19" ca="1" si="5">IF($U4, $G$4, "")</f>
        <v>10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str">
        <f>MID(G3,9+F2,50)</f>
        <v>fall 2018 .continuativo carry over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OBAGB024 EVS00 055</v>
      </c>
      <c r="O5" s="36" t="str">
        <f t="shared" ca="1" si="2"/>
        <v>OBAGB024</v>
      </c>
      <c r="P5" s="36" t="str">
        <f t="shared" ca="1" si="3"/>
        <v>EVS00</v>
      </c>
      <c r="Q5" s="36" t="str">
        <f t="shared" ref="Q5:Q19" ca="1" si="8">J15</f>
        <v>055</v>
      </c>
      <c r="R5" s="37">
        <v>8050846006270</v>
      </c>
      <c r="S5" s="36" t="str">
        <f t="shared" ca="1" si="4"/>
        <v>fall 2018 .continuativo carry over</v>
      </c>
      <c r="T5" s="36" t="str">
        <f t="shared" ca="1" si="5"/>
        <v>10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OBAGB024 EVS00 017</v>
      </c>
      <c r="O6" s="36" t="str">
        <f t="shared" ca="1" si="2"/>
        <v>OBAGB024</v>
      </c>
      <c r="P6" s="36" t="str">
        <f t="shared" ca="1" si="3"/>
        <v>EVS00</v>
      </c>
      <c r="Q6" s="36" t="str">
        <f t="shared" ca="1" si="8"/>
        <v>017</v>
      </c>
      <c r="R6" s="37">
        <v>8050846016996</v>
      </c>
      <c r="S6" s="36" t="str">
        <f t="shared" ca="1" si="4"/>
        <v>fall 2018 .continuativo carry over</v>
      </c>
      <c r="T6" s="36" t="str">
        <f t="shared" ca="1" si="5"/>
        <v>10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33</v>
      </c>
      <c r="H7" s="40">
        <f ca="1">SUM(G$7:G7)</f>
        <v>33</v>
      </c>
      <c r="I7" s="40" t="str">
        <f t="shared" ref="I7:I9" ca="1" si="11">IF(ISERROR(H7),"",TRIM(INDEX(INDIRECT("A:A"),H7)))</f>
        <v>code OBAGB024 EVS00</v>
      </c>
      <c r="J7" s="51" t="str">
        <f ca="1">MID($I7,6,8)</f>
        <v>OBAGB024</v>
      </c>
      <c r="K7" s="51" t="str">
        <f ca="1">MID($I7,15,30)</f>
        <v>EVS00</v>
      </c>
      <c r="L7" s="31">
        <f t="shared" si="0"/>
        <v>4</v>
      </c>
      <c r="M7" s="31">
        <f t="shared" si="7"/>
        <v>0</v>
      </c>
      <c r="N7" s="36" t="str">
        <f t="shared" ca="1" si="1"/>
        <v/>
      </c>
      <c r="O7" s="36" t="str">
        <f t="shared" ca="1" si="2"/>
        <v/>
      </c>
      <c r="P7" s="36" t="str">
        <f t="shared" ca="1" si="3"/>
        <v/>
      </c>
      <c r="Q7" s="36" t="str">
        <f t="shared" ca="1" si="8"/>
        <v xml:space="preserve"> </v>
      </c>
      <c r="R7" s="37"/>
      <c r="S7" s="36" t="str">
        <f t="shared" ca="1" si="4"/>
        <v/>
      </c>
      <c r="T7" s="36" t="str">
        <f t="shared" ca="1" si="5"/>
        <v/>
      </c>
      <c r="U7" s="38" t="b">
        <f t="shared" ca="1" si="6"/>
        <v>0</v>
      </c>
    </row>
    <row r="8" spans="1:21">
      <c r="E8" s="39" t="s">
        <v>1127</v>
      </c>
      <c r="F8" s="31" t="str">
        <f t="shared" ca="1" si="9"/>
        <v>$A34:$A1000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/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055 col. 017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18</v>
      </c>
      <c r="H14" s="42">
        <f ca="1">SUM(G$14:G14)</f>
        <v>18</v>
      </c>
      <c r="I14" s="42" t="str">
        <f t="shared" ref="I14:I23" ca="1" si="13">IF(ISERROR(H14),"",TRIM(INDEX(INDIRECT("A:A"),H14)))</f>
        <v>col. 371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E15" s="41" t="str">
        <f>E14</f>
        <v>col. *</v>
      </c>
      <c r="F15" s="31" t="str">
        <f t="shared" ca="1" si="12"/>
        <v>$A19:$A1000</v>
      </c>
      <c r="G15" s="42">
        <f ca="1">MATCH(E15,INDIRECT(F15),0)</f>
        <v>3</v>
      </c>
      <c r="H15" s="42">
        <f ca="1">SUM(G$14:G15)</f>
        <v>21</v>
      </c>
      <c r="I15" s="42" t="str">
        <f t="shared" ca="1" si="13"/>
        <v>col. 055</v>
      </c>
      <c r="J15" s="43" t="str">
        <f t="shared" ca="1" si="14"/>
        <v>055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E16" s="41" t="str">
        <f t="shared" ref="E16:E23" si="15">E15</f>
        <v>col. *</v>
      </c>
      <c r="F16" s="31" t="str">
        <f t="shared" ca="1" si="12"/>
        <v>$A22:$A1000</v>
      </c>
      <c r="G16" s="42">
        <f ca="1">MATCH(E16,INDIRECT(F16),0)</f>
        <v>3</v>
      </c>
      <c r="H16" s="42">
        <f ca="1">SUM(G$14:G16)</f>
        <v>24</v>
      </c>
      <c r="I16" s="42" t="str">
        <f t="shared" ca="1" si="13"/>
        <v>col. 017</v>
      </c>
      <c r="J16" s="43" t="str">
        <f t="shared" ca="1" si="14"/>
        <v>017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str">
        <f t="shared" ca="1" si="12"/>
        <v>$A25:$A1000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 xml:space="preserve"> 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>
      <c r="A18" s="4" t="s">
        <v>134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/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A19" s="4" t="s">
        <v>135</v>
      </c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A20" s="4" t="s">
        <v>136</v>
      </c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A21" s="4" t="s">
        <v>137</v>
      </c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A22" s="4" t="s">
        <v>138</v>
      </c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A23" s="4" t="s">
        <v>139</v>
      </c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A24" s="4" t="s">
        <v>140</v>
      </c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A25" s="4" t="s">
        <v>141</v>
      </c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4" t="s">
        <v>142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3" spans="1:1">
      <c r="A33" s="2" t="s">
        <v>143</v>
      </c>
    </row>
    <row r="35" spans="1:1">
      <c r="A35" s="3" t="s">
        <v>144</v>
      </c>
    </row>
    <row r="36" spans="1:1">
      <c r="A36" s="3" t="s">
        <v>145</v>
      </c>
    </row>
    <row r="37" spans="1:1">
      <c r="A37" s="3" t="s">
        <v>146</v>
      </c>
    </row>
    <row r="39" spans="1:1">
      <c r="A39" s="3" t="s">
        <v>147</v>
      </c>
    </row>
    <row r="40" spans="1:1">
      <c r="A40" s="3" t="s">
        <v>148</v>
      </c>
    </row>
    <row r="41" spans="1:1">
      <c r="A41" s="3" t="s">
        <v>149</v>
      </c>
    </row>
    <row r="75" spans="1:1">
      <c r="A75" s="5" t="s">
        <v>150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euil9" enableFormatConditionsCalculation="0"/>
  <dimension ref="A1:U49"/>
  <sheetViews>
    <sheetView zoomScale="90" zoomScaleNormal="90" zoomScalePageLayoutView="90" workbookViewId="0">
      <selection activeCell="R8" sqref="R8"/>
    </sheetView>
  </sheetViews>
  <sheetFormatPr baseColWidth="10" defaultRowHeight="14" x14ac:dyDescent="0"/>
  <cols>
    <col min="12" max="13" width="4.6640625" customWidth="1"/>
    <col min="14" max="14" width="21.5" customWidth="1"/>
    <col min="16" max="16" width="7.33203125" customWidth="1"/>
    <col min="17" max="17" width="5.33203125" customWidth="1"/>
    <col min="18" max="18" width="15.83203125" customWidth="1"/>
  </cols>
  <sheetData>
    <row r="1" spans="1:21" ht="15" thickBot="1"/>
    <row r="2" spans="1:21" ht="15" thickTop="1">
      <c r="E2" s="25" t="s">
        <v>1115</v>
      </c>
      <c r="F2" s="26">
        <v>2</v>
      </c>
      <c r="G2" s="26"/>
      <c r="H2" s="26"/>
      <c r="I2" s="26" t="str">
        <f>INDEX(A:A,MATCH("*.",A:A,0))</f>
        <v>scocche bodies 11.</v>
      </c>
      <c r="J2" s="27"/>
      <c r="K2" s="26"/>
      <c r="L2" s="26" t="s">
        <v>1133</v>
      </c>
      <c r="M2" s="26" t="s">
        <v>1134</v>
      </c>
      <c r="N2" s="26"/>
      <c r="O2" s="26"/>
      <c r="P2" s="26"/>
      <c r="Q2" s="26"/>
      <c r="R2" s="26"/>
      <c r="S2" s="26"/>
      <c r="T2" s="26"/>
      <c r="U2" s="28"/>
    </row>
    <row r="3" spans="1:21">
      <c r="E3" s="29" t="s">
        <v>1116</v>
      </c>
      <c r="F3" s="30" t="e">
        <f>MATCH(E3,$A:$A,0)</f>
        <v>#N/A</v>
      </c>
      <c r="G3" s="24" t="e">
        <f>INDEX($A:$A,F3)</f>
        <v>#N/A</v>
      </c>
      <c r="J3" s="32"/>
      <c r="K3" s="31"/>
      <c r="L3" s="31"/>
      <c r="M3" s="31"/>
      <c r="N3" s="48" t="s">
        <v>1117</v>
      </c>
      <c r="O3" s="48" t="s">
        <v>1118</v>
      </c>
      <c r="P3" s="48" t="s">
        <v>1119</v>
      </c>
      <c r="Q3" s="48" t="s">
        <v>1120</v>
      </c>
      <c r="R3" s="33" t="s">
        <v>1121</v>
      </c>
      <c r="S3" s="33" t="s">
        <v>1122</v>
      </c>
      <c r="T3" s="33" t="s">
        <v>1123</v>
      </c>
      <c r="U3" s="34" t="s">
        <v>1124</v>
      </c>
    </row>
    <row r="4" spans="1:21">
      <c r="E4" s="35"/>
      <c r="F4" s="31" t="s">
        <v>1125</v>
      </c>
      <c r="G4" s="23" t="str">
        <f>IF(ISERROR(H4),I4,H4)</f>
        <v>11</v>
      </c>
      <c r="H4" t="e">
        <f>MID(G3,1,F2)</f>
        <v>#N/A</v>
      </c>
      <c r="I4" t="str">
        <f>MID(I2,LEN(I2)-F2,F2)</f>
        <v>11</v>
      </c>
      <c r="J4" s="32"/>
      <c r="K4" s="31"/>
      <c r="L4" s="31">
        <f t="shared" ref="L4:L19" si="0">L3+1</f>
        <v>1</v>
      </c>
      <c r="M4" s="31">
        <f>M3</f>
        <v>0</v>
      </c>
      <c r="N4" s="36" t="str">
        <f t="shared" ref="N4:N19" ca="1" si="1">IF($U4, O4 &amp; " " &amp; P4 &amp; " " &amp; Q4,"")</f>
        <v>OBAGB012 EVS03 371</v>
      </c>
      <c r="O4" s="36" t="str">
        <f t="shared" ref="O4:O19" ca="1" si="2">IF($U4, INDEX(J$7:J$9,$M4+1), "")</f>
        <v>OBAGB012</v>
      </c>
      <c r="P4" s="36" t="str">
        <f t="shared" ref="P4:P19" ca="1" si="3">IF($U4, INDEX(K$7:K$9,$M4+1), "")</f>
        <v>EVS03</v>
      </c>
      <c r="Q4" s="36" t="str">
        <f ca="1">J14</f>
        <v>371</v>
      </c>
      <c r="R4" s="37">
        <v>8050846016613</v>
      </c>
      <c r="S4" s="36" t="e">
        <f t="shared" ref="S4:S19" ca="1" si="4">IF($U4, $G$5, "")</f>
        <v>#N/A</v>
      </c>
      <c r="T4" s="36" t="str">
        <f t="shared" ref="T4:T19" ca="1" si="5">IF($U4, $G$4, "")</f>
        <v>11</v>
      </c>
      <c r="U4" s="38" t="b">
        <f t="shared" ref="U4:U19" ca="1" si="6">AND(TRIM(Q4)&lt;&gt;"", Q4&lt;&gt;0)</f>
        <v>1</v>
      </c>
    </row>
    <row r="5" spans="1:21">
      <c r="E5" s="35"/>
      <c r="F5" s="31" t="s">
        <v>1126</v>
      </c>
      <c r="G5" s="31" t="e">
        <f>MID(G3,9+F2,50)</f>
        <v>#N/A</v>
      </c>
      <c r="H5" s="31"/>
      <c r="I5" s="31"/>
      <c r="J5" s="32"/>
      <c r="K5" s="31"/>
      <c r="L5" s="31">
        <f t="shared" si="0"/>
        <v>2</v>
      </c>
      <c r="M5" s="31">
        <f t="shared" ref="M5:M19" si="7">M4</f>
        <v>0</v>
      </c>
      <c r="N5" s="36" t="str">
        <f t="shared" ca="1" si="1"/>
        <v>OBAGB012 EVS03 078</v>
      </c>
      <c r="O5" s="36" t="str">
        <f t="shared" ca="1" si="2"/>
        <v>OBAGB012</v>
      </c>
      <c r="P5" s="36" t="str">
        <f t="shared" ca="1" si="3"/>
        <v>EVS03</v>
      </c>
      <c r="Q5" s="36" t="str">
        <f t="shared" ref="Q5:Q19" ca="1" si="8">J15</f>
        <v>078</v>
      </c>
      <c r="R5" s="37">
        <v>8050846016453</v>
      </c>
      <c r="S5" s="36" t="e">
        <f t="shared" ca="1" si="4"/>
        <v>#N/A</v>
      </c>
      <c r="T5" s="36" t="str">
        <f t="shared" ca="1" si="5"/>
        <v>11</v>
      </c>
      <c r="U5" s="38" t="b">
        <f t="shared" ca="1" si="6"/>
        <v>1</v>
      </c>
    </row>
    <row r="6" spans="1:21">
      <c r="E6" s="35"/>
      <c r="F6" s="31"/>
      <c r="G6" s="31"/>
      <c r="H6" s="31"/>
      <c r="I6" s="31"/>
      <c r="J6" s="49" t="s">
        <v>1118</v>
      </c>
      <c r="K6" s="50" t="s">
        <v>1119</v>
      </c>
      <c r="L6" s="31">
        <f t="shared" si="0"/>
        <v>3</v>
      </c>
      <c r="M6" s="31">
        <f t="shared" si="7"/>
        <v>0</v>
      </c>
      <c r="N6" s="36" t="str">
        <f t="shared" ca="1" si="1"/>
        <v>OBAGB012 EVS03 017</v>
      </c>
      <c r="O6" s="36" t="str">
        <f t="shared" ca="1" si="2"/>
        <v>OBAGB012</v>
      </c>
      <c r="P6" s="36" t="str">
        <f t="shared" ca="1" si="3"/>
        <v>EVS03</v>
      </c>
      <c r="Q6" s="36" t="str">
        <f t="shared" ca="1" si="8"/>
        <v>017</v>
      </c>
      <c r="R6" s="37">
        <v>8056098539375</v>
      </c>
      <c r="S6" s="36" t="e">
        <f t="shared" ca="1" si="4"/>
        <v>#N/A</v>
      </c>
      <c r="T6" s="36" t="str">
        <f t="shared" ca="1" si="5"/>
        <v>11</v>
      </c>
      <c r="U6" s="38" t="b">
        <f t="shared" ca="1" si="6"/>
        <v>1</v>
      </c>
    </row>
    <row r="7" spans="1:21">
      <c r="E7" s="39" t="s">
        <v>1127</v>
      </c>
      <c r="F7" s="31" t="str">
        <f t="shared" ref="F7:F9" si="9">"$A"&amp;H6+1&amp;":$A1000"</f>
        <v>$A1:$A1000</v>
      </c>
      <c r="G7" s="40">
        <f t="shared" ref="G7:G9" ca="1" si="10">MATCH(E7,INDIRECT(F7),0)</f>
        <v>10</v>
      </c>
      <c r="H7" s="40">
        <f ca="1">SUM(G$7:G7)</f>
        <v>10</v>
      </c>
      <c r="I7" s="40" t="str">
        <f t="shared" ref="I7:I9" ca="1" si="11">IF(ISERROR(H7),"",TRIM(INDEX(INDIRECT("A:A"),H7)))</f>
        <v>code OBAGB012 EVS03</v>
      </c>
      <c r="J7" s="51" t="str">
        <f ca="1">MID($I7,6,8)</f>
        <v>OBAGB012</v>
      </c>
      <c r="K7" s="51" t="str">
        <f ca="1">MID($I7,15,30)</f>
        <v>EVS03</v>
      </c>
      <c r="L7" s="31">
        <f t="shared" si="0"/>
        <v>4</v>
      </c>
      <c r="M7" s="31">
        <f t="shared" si="7"/>
        <v>0</v>
      </c>
      <c r="N7" s="36" t="str">
        <f t="shared" ca="1" si="1"/>
        <v>OBAGB012 EVS03 055</v>
      </c>
      <c r="O7" s="36" t="str">
        <f t="shared" ca="1" si="2"/>
        <v>OBAGB012</v>
      </c>
      <c r="P7" s="36" t="str">
        <f t="shared" ca="1" si="3"/>
        <v>EVS03</v>
      </c>
      <c r="Q7" s="36" t="str">
        <f t="shared" ca="1" si="8"/>
        <v>055</v>
      </c>
      <c r="R7" s="37">
        <v>8050846016576</v>
      </c>
      <c r="S7" s="36" t="e">
        <f t="shared" ca="1" si="4"/>
        <v>#N/A</v>
      </c>
      <c r="T7" s="36" t="str">
        <f t="shared" ca="1" si="5"/>
        <v>11</v>
      </c>
      <c r="U7" s="38" t="b">
        <f t="shared" ca="1" si="6"/>
        <v>1</v>
      </c>
    </row>
    <row r="8" spans="1:21">
      <c r="E8" s="39" t="s">
        <v>1127</v>
      </c>
      <c r="F8" s="31" t="str">
        <f t="shared" ca="1" si="9"/>
        <v>$A11:$A1000</v>
      </c>
      <c r="G8" s="40" t="e">
        <f t="shared" ca="1" si="10"/>
        <v>#N/A</v>
      </c>
      <c r="H8" s="40" t="e">
        <f ca="1">SUM(G$7:G8)</f>
        <v>#N/A</v>
      </c>
      <c r="I8" s="40" t="str">
        <f t="shared" ca="1" si="11"/>
        <v/>
      </c>
      <c r="J8" s="51" t="str">
        <f ca="1">MID($I8,6,8)</f>
        <v/>
      </c>
      <c r="K8" s="51" t="str">
        <f ca="1">MID($I8,15,30)</f>
        <v/>
      </c>
      <c r="L8" s="31">
        <f t="shared" si="0"/>
        <v>5</v>
      </c>
      <c r="M8" s="31">
        <f t="shared" si="7"/>
        <v>0</v>
      </c>
      <c r="N8" s="36" t="str">
        <f t="shared" ca="1" si="1"/>
        <v/>
      </c>
      <c r="O8" s="36" t="str">
        <f t="shared" ca="1" si="2"/>
        <v/>
      </c>
      <c r="P8" s="36" t="str">
        <f t="shared" ca="1" si="3"/>
        <v/>
      </c>
      <c r="Q8" s="36" t="str">
        <f t="shared" ca="1" si="8"/>
        <v xml:space="preserve">  </v>
      </c>
      <c r="R8" s="37"/>
      <c r="S8" s="36" t="str">
        <f t="shared" ca="1" si="4"/>
        <v/>
      </c>
      <c r="T8" s="36" t="str">
        <f t="shared" ca="1" si="5"/>
        <v/>
      </c>
      <c r="U8" s="38" t="b">
        <f t="shared" ca="1" si="6"/>
        <v>0</v>
      </c>
    </row>
    <row r="9" spans="1:21">
      <c r="E9" s="39" t="s">
        <v>1127</v>
      </c>
      <c r="F9" s="31" t="e">
        <f t="shared" ca="1" si="9"/>
        <v>#N/A</v>
      </c>
      <c r="G9" s="40" t="e">
        <f t="shared" ca="1" si="10"/>
        <v>#N/A</v>
      </c>
      <c r="H9" s="40" t="e">
        <f ca="1">SUM(G$7:G9)</f>
        <v>#N/A</v>
      </c>
      <c r="I9" s="40" t="str">
        <f t="shared" ca="1" si="11"/>
        <v/>
      </c>
      <c r="J9" s="51" t="str">
        <f ca="1">MID($I9,6,8)</f>
        <v/>
      </c>
      <c r="K9" s="51" t="str">
        <f ca="1">MID($I9,15,30)</f>
        <v/>
      </c>
      <c r="L9" s="31">
        <f t="shared" si="0"/>
        <v>6</v>
      </c>
      <c r="M9" s="31">
        <f t="shared" si="7"/>
        <v>0</v>
      </c>
      <c r="N9" s="36" t="str">
        <f t="shared" ca="1" si="1"/>
        <v/>
      </c>
      <c r="O9" s="36" t="str">
        <f t="shared" ca="1" si="2"/>
        <v/>
      </c>
      <c r="P9" s="36" t="str">
        <f t="shared" ca="1" si="3"/>
        <v/>
      </c>
      <c r="Q9" s="36" t="str">
        <f t="shared" ca="1" si="8"/>
        <v/>
      </c>
      <c r="R9" s="37"/>
      <c r="S9" s="36" t="str">
        <f t="shared" ca="1" si="4"/>
        <v/>
      </c>
      <c r="T9" s="36" t="str">
        <f t="shared" ca="1" si="5"/>
        <v/>
      </c>
      <c r="U9" s="38" t="b">
        <f t="shared" ca="1" si="6"/>
        <v>0</v>
      </c>
    </row>
    <row r="10" spans="1:21">
      <c r="A10" s="2" t="s">
        <v>151</v>
      </c>
      <c r="E10" s="35"/>
      <c r="F10" s="31"/>
      <c r="G10" s="31"/>
      <c r="H10" s="31"/>
      <c r="I10" s="31"/>
      <c r="J10" s="32"/>
      <c r="K10" s="31"/>
      <c r="L10" s="31">
        <f t="shared" si="0"/>
        <v>7</v>
      </c>
      <c r="M10" s="31">
        <f t="shared" si="7"/>
        <v>0</v>
      </c>
      <c r="N10" s="36" t="str">
        <f t="shared" ca="1" si="1"/>
        <v/>
      </c>
      <c r="O10" s="36" t="str">
        <f t="shared" ca="1" si="2"/>
        <v/>
      </c>
      <c r="P10" s="36" t="str">
        <f t="shared" ca="1" si="3"/>
        <v/>
      </c>
      <c r="Q10" s="36" t="str">
        <f t="shared" ca="1" si="8"/>
        <v/>
      </c>
      <c r="R10" s="37"/>
      <c r="S10" s="36" t="str">
        <f t="shared" ca="1" si="4"/>
        <v/>
      </c>
      <c r="T10" s="36" t="str">
        <f t="shared" ca="1" si="5"/>
        <v/>
      </c>
      <c r="U10" s="38" t="b">
        <f t="shared" ca="1" si="6"/>
        <v>0</v>
      </c>
    </row>
    <row r="11" spans="1:21">
      <c r="E11" s="35"/>
      <c r="F11" s="31" t="s">
        <v>1128</v>
      </c>
      <c r="G11" s="31" t="str">
        <f ca="1">CONCATENATE(I14, IF(ISERROR(I15),""," "&amp;I15), IF(ISERROR(I16),""," "&amp;I16), IF(ISERROR(I17),""," "&amp;I17), IF(ISERROR(I18),""," "&amp;I18), IF(ISERROR(I19),""," "&amp;I19), IF(ISERROR(I20),""," "&amp;I20), IF(ISERROR(I21),""," "&amp;I21), IF(ISERROR(I22),""," "&amp;I22), IF(ISERROR(I23),""," "&amp;I23))</f>
        <v xml:space="preserve">col. 371 col. 078 col. 017 col. 055        </v>
      </c>
      <c r="H11" s="31"/>
      <c r="I11" s="31"/>
      <c r="J11" s="32"/>
      <c r="K11" s="31"/>
      <c r="L11" s="31">
        <f t="shared" si="0"/>
        <v>8</v>
      </c>
      <c r="M11" s="31">
        <f t="shared" si="7"/>
        <v>0</v>
      </c>
      <c r="N11" s="36" t="str">
        <f t="shared" ca="1" si="1"/>
        <v/>
      </c>
      <c r="O11" s="36" t="str">
        <f t="shared" ca="1" si="2"/>
        <v/>
      </c>
      <c r="P11" s="36" t="str">
        <f t="shared" ca="1" si="3"/>
        <v/>
      </c>
      <c r="Q11" s="36" t="str">
        <f t="shared" ca="1" si="8"/>
        <v/>
      </c>
      <c r="R11" s="37"/>
      <c r="S11" s="36" t="str">
        <f t="shared" ca="1" si="4"/>
        <v/>
      </c>
      <c r="T11" s="36" t="str">
        <f t="shared" ca="1" si="5"/>
        <v/>
      </c>
      <c r="U11" s="38" t="b">
        <f t="shared" ca="1" si="6"/>
        <v>0</v>
      </c>
    </row>
    <row r="12" spans="1:21">
      <c r="A12" s="3" t="s">
        <v>152</v>
      </c>
      <c r="E12" s="35"/>
      <c r="F12" s="31"/>
      <c r="G12" s="31"/>
      <c r="H12" s="31"/>
      <c r="I12" s="31"/>
      <c r="J12" s="32"/>
      <c r="K12" s="31"/>
      <c r="L12" s="31">
        <f t="shared" si="0"/>
        <v>9</v>
      </c>
      <c r="M12" s="31">
        <f t="shared" si="7"/>
        <v>0</v>
      </c>
      <c r="N12" s="36" t="str">
        <f t="shared" ca="1" si="1"/>
        <v/>
      </c>
      <c r="O12" s="36" t="str">
        <f t="shared" ca="1" si="2"/>
        <v/>
      </c>
      <c r="P12" s="36" t="str">
        <f t="shared" ca="1" si="3"/>
        <v/>
      </c>
      <c r="Q12" s="36" t="str">
        <f t="shared" ca="1" si="8"/>
        <v/>
      </c>
      <c r="R12" s="37"/>
      <c r="S12" s="36" t="str">
        <f t="shared" ca="1" si="4"/>
        <v/>
      </c>
      <c r="T12" s="36" t="str">
        <f t="shared" ca="1" si="5"/>
        <v/>
      </c>
      <c r="U12" s="38" t="b">
        <f t="shared" ca="1" si="6"/>
        <v>0</v>
      </c>
    </row>
    <row r="13" spans="1:21">
      <c r="A13" s="11" t="s">
        <v>153</v>
      </c>
      <c r="E13" s="35"/>
      <c r="F13" s="31"/>
      <c r="G13" s="31"/>
      <c r="H13" s="31"/>
      <c r="I13" s="31"/>
      <c r="J13" s="52" t="s">
        <v>1120</v>
      </c>
      <c r="K13" s="31"/>
      <c r="L13" s="31">
        <f t="shared" si="0"/>
        <v>10</v>
      </c>
      <c r="M13" s="31">
        <f t="shared" si="7"/>
        <v>0</v>
      </c>
      <c r="N13" s="36" t="str">
        <f t="shared" ca="1" si="1"/>
        <v/>
      </c>
      <c r="O13" s="36" t="str">
        <f t="shared" ca="1" si="2"/>
        <v/>
      </c>
      <c r="P13" s="36" t="str">
        <f t="shared" ca="1" si="3"/>
        <v/>
      </c>
      <c r="Q13" s="36" t="str">
        <f t="shared" ca="1" si="8"/>
        <v/>
      </c>
      <c r="R13" s="37"/>
      <c r="S13" s="36" t="str">
        <f t="shared" ca="1" si="4"/>
        <v/>
      </c>
      <c r="T13" s="36" t="str">
        <f t="shared" ca="1" si="5"/>
        <v/>
      </c>
      <c r="U13" s="38" t="b">
        <f t="shared" ca="1" si="6"/>
        <v>0</v>
      </c>
    </row>
    <row r="14" spans="1:21">
      <c r="A14" s="3" t="s">
        <v>154</v>
      </c>
      <c r="E14" s="41" t="s">
        <v>1129</v>
      </c>
      <c r="F14" s="31" t="str">
        <f t="shared" ref="F14:F23" si="12">"$A"&amp;H13+1&amp;":$A1000"</f>
        <v>$A1:$A1000</v>
      </c>
      <c r="G14" s="42">
        <f ca="1">MATCH(E14,INDIRECT(F14),0)</f>
        <v>26</v>
      </c>
      <c r="H14" s="42">
        <f ca="1">SUM(G$14:G14)</f>
        <v>26</v>
      </c>
      <c r="I14" s="42" t="str">
        <f t="shared" ref="I14:I23" ca="1" si="13">IF(ISERROR(H14),"",TRIM(INDEX(INDIRECT("A:A"),H14)))</f>
        <v>col. 371 col. 078 col. 017</v>
      </c>
      <c r="J14" s="43" t="str">
        <f t="shared" ref="J14:J29" ca="1" si="14">MID($G$11,6+9*(ROW(J14)-ROW(J$14)),3)</f>
        <v>371</v>
      </c>
      <c r="K14" s="31"/>
      <c r="L14" s="31">
        <f t="shared" si="0"/>
        <v>11</v>
      </c>
      <c r="M14" s="31">
        <f t="shared" si="7"/>
        <v>0</v>
      </c>
      <c r="N14" s="36" t="str">
        <f t="shared" ca="1" si="1"/>
        <v/>
      </c>
      <c r="O14" s="36" t="str">
        <f t="shared" ca="1" si="2"/>
        <v/>
      </c>
      <c r="P14" s="36" t="str">
        <f t="shared" ca="1" si="3"/>
        <v/>
      </c>
      <c r="Q14" s="36" t="str">
        <f t="shared" ca="1" si="8"/>
        <v/>
      </c>
      <c r="R14" s="37"/>
      <c r="S14" s="36" t="str">
        <f t="shared" ca="1" si="4"/>
        <v/>
      </c>
      <c r="T14" s="36" t="str">
        <f t="shared" ca="1" si="5"/>
        <v/>
      </c>
      <c r="U14" s="38" t="b">
        <f t="shared" ca="1" si="6"/>
        <v>0</v>
      </c>
    </row>
    <row r="15" spans="1:21">
      <c r="A15" s="3" t="s">
        <v>155</v>
      </c>
      <c r="E15" s="41" t="str">
        <f>E14</f>
        <v>col. *</v>
      </c>
      <c r="F15" s="31" t="str">
        <f t="shared" ca="1" si="12"/>
        <v>$A27:$A1000</v>
      </c>
      <c r="G15" s="42">
        <f ca="1">MATCH(E15,INDIRECT(F15),0)</f>
        <v>17</v>
      </c>
      <c r="H15" s="42">
        <f ca="1">SUM(G$14:G15)</f>
        <v>43</v>
      </c>
      <c r="I15" s="42" t="str">
        <f t="shared" ca="1" si="13"/>
        <v>col. 055</v>
      </c>
      <c r="J15" s="43" t="str">
        <f t="shared" ca="1" si="14"/>
        <v>078</v>
      </c>
      <c r="K15" s="31"/>
      <c r="L15" s="31">
        <f t="shared" si="0"/>
        <v>12</v>
      </c>
      <c r="M15" s="31">
        <f t="shared" si="7"/>
        <v>0</v>
      </c>
      <c r="N15" s="36" t="str">
        <f t="shared" ca="1" si="1"/>
        <v/>
      </c>
      <c r="O15" s="36" t="str">
        <f t="shared" ca="1" si="2"/>
        <v/>
      </c>
      <c r="P15" s="36" t="str">
        <f t="shared" ca="1" si="3"/>
        <v/>
      </c>
      <c r="Q15" s="36" t="str">
        <f t="shared" ca="1" si="8"/>
        <v/>
      </c>
      <c r="R15" s="37"/>
      <c r="S15" s="36" t="str">
        <f t="shared" ca="1" si="4"/>
        <v/>
      </c>
      <c r="T15" s="36" t="str">
        <f t="shared" ca="1" si="5"/>
        <v/>
      </c>
      <c r="U15" s="38" t="b">
        <f t="shared" ca="1" si="6"/>
        <v>0</v>
      </c>
    </row>
    <row r="16" spans="1:21">
      <c r="A16" s="11" t="s">
        <v>156</v>
      </c>
      <c r="E16" s="41" t="str">
        <f t="shared" ref="E16:E23" si="15">E15</f>
        <v>col. *</v>
      </c>
      <c r="F16" s="31" t="str">
        <f t="shared" ca="1" si="12"/>
        <v>$A44:$A1000</v>
      </c>
      <c r="G16" s="42" t="e">
        <f ca="1">MATCH(E16,INDIRECT(F16),0)</f>
        <v>#N/A</v>
      </c>
      <c r="H16" s="42" t="e">
        <f ca="1">SUM(G$14:G16)</f>
        <v>#N/A</v>
      </c>
      <c r="I16" s="42" t="str">
        <f t="shared" ca="1" si="13"/>
        <v/>
      </c>
      <c r="J16" s="43" t="str">
        <f t="shared" ca="1" si="14"/>
        <v>017</v>
      </c>
      <c r="K16" s="31"/>
      <c r="L16" s="31">
        <f t="shared" si="0"/>
        <v>13</v>
      </c>
      <c r="M16" s="31">
        <f t="shared" si="7"/>
        <v>0</v>
      </c>
      <c r="N16" s="36" t="str">
        <f t="shared" ca="1" si="1"/>
        <v/>
      </c>
      <c r="O16" s="36" t="str">
        <f t="shared" ca="1" si="2"/>
        <v/>
      </c>
      <c r="P16" s="36" t="str">
        <f t="shared" ca="1" si="3"/>
        <v/>
      </c>
      <c r="Q16" s="36" t="str">
        <f t="shared" ca="1" si="8"/>
        <v/>
      </c>
      <c r="R16" s="37"/>
      <c r="S16" s="36" t="str">
        <f t="shared" ca="1" si="4"/>
        <v/>
      </c>
      <c r="T16" s="36" t="str">
        <f t="shared" ca="1" si="5"/>
        <v/>
      </c>
      <c r="U16" s="38" t="b">
        <f t="shared" ca="1" si="6"/>
        <v>0</v>
      </c>
    </row>
    <row r="17" spans="1:21">
      <c r="E17" s="41" t="str">
        <f t="shared" si="15"/>
        <v>col. *</v>
      </c>
      <c r="F17" s="31" t="e">
        <f t="shared" ca="1" si="12"/>
        <v>#N/A</v>
      </c>
      <c r="G17" s="42" t="e">
        <f ca="1">MATCH(E17,INDIRECT(F17),0)</f>
        <v>#N/A</v>
      </c>
      <c r="H17" s="42" t="e">
        <f ca="1">SUM(G$14:G17)</f>
        <v>#N/A</v>
      </c>
      <c r="I17" s="42" t="str">
        <f t="shared" ca="1" si="13"/>
        <v/>
      </c>
      <c r="J17" s="43" t="str">
        <f t="shared" ca="1" si="14"/>
        <v>055</v>
      </c>
      <c r="K17" s="31"/>
      <c r="L17" s="31">
        <f t="shared" si="0"/>
        <v>14</v>
      </c>
      <c r="M17" s="31">
        <f t="shared" si="7"/>
        <v>0</v>
      </c>
      <c r="N17" s="36" t="str">
        <f t="shared" ca="1" si="1"/>
        <v/>
      </c>
      <c r="O17" s="36" t="str">
        <f t="shared" ca="1" si="2"/>
        <v/>
      </c>
      <c r="P17" s="36" t="str">
        <f t="shared" ca="1" si="3"/>
        <v/>
      </c>
      <c r="Q17" s="36" t="str">
        <f t="shared" ca="1" si="8"/>
        <v/>
      </c>
      <c r="R17" s="37"/>
      <c r="S17" s="36" t="str">
        <f t="shared" ca="1" si="4"/>
        <v/>
      </c>
      <c r="T17" s="36" t="str">
        <f t="shared" ca="1" si="5"/>
        <v/>
      </c>
      <c r="U17" s="38" t="b">
        <f t="shared" ca="1" si="6"/>
        <v>0</v>
      </c>
    </row>
    <row r="18" spans="1:21" ht="21">
      <c r="A18" s="1" t="s">
        <v>157</v>
      </c>
      <c r="E18" s="41" t="str">
        <f t="shared" si="15"/>
        <v>col. *</v>
      </c>
      <c r="F18" s="31" t="e">
        <f t="shared" ca="1" si="12"/>
        <v>#N/A</v>
      </c>
      <c r="G18" s="42" t="e">
        <f ca="1">MATCH(E18,INDIRECT(F18),0)</f>
        <v>#N/A</v>
      </c>
      <c r="H18" s="42" t="e">
        <f ca="1">SUM(G$14:G18)</f>
        <v>#N/A</v>
      </c>
      <c r="I18" s="42" t="str">
        <f t="shared" ca="1" si="13"/>
        <v/>
      </c>
      <c r="J18" s="43" t="str">
        <f t="shared" ca="1" si="14"/>
        <v xml:space="preserve">  </v>
      </c>
      <c r="K18" s="31"/>
      <c r="L18" s="31">
        <f t="shared" si="0"/>
        <v>15</v>
      </c>
      <c r="M18" s="31">
        <f t="shared" si="7"/>
        <v>0</v>
      </c>
      <c r="N18" s="36" t="str">
        <f t="shared" ca="1" si="1"/>
        <v/>
      </c>
      <c r="O18" s="36" t="str">
        <f t="shared" ca="1" si="2"/>
        <v/>
      </c>
      <c r="P18" s="36" t="str">
        <f t="shared" ca="1" si="3"/>
        <v/>
      </c>
      <c r="Q18" s="36" t="str">
        <f t="shared" ca="1" si="8"/>
        <v/>
      </c>
      <c r="R18" s="37"/>
      <c r="S18" s="36" t="str">
        <f t="shared" ca="1" si="4"/>
        <v/>
      </c>
      <c r="T18" s="36" t="str">
        <f t="shared" ca="1" si="5"/>
        <v/>
      </c>
      <c r="U18" s="38" t="b">
        <f t="shared" ca="1" si="6"/>
        <v>0</v>
      </c>
    </row>
    <row r="19" spans="1:21">
      <c r="E19" s="41" t="str">
        <f t="shared" si="15"/>
        <v>col. *</v>
      </c>
      <c r="F19" s="31" t="e">
        <f t="shared" ca="1" si="12"/>
        <v>#N/A</v>
      </c>
      <c r="G19" s="42" t="e">
        <f t="shared" ref="G19:G23" ca="1" si="16">MATCH(E19,INDIRECT(F19),0)</f>
        <v>#N/A</v>
      </c>
      <c r="H19" s="42" t="e">
        <f ca="1">SUM(G$14:G19)</f>
        <v>#N/A</v>
      </c>
      <c r="I19" s="42" t="str">
        <f t="shared" ca="1" si="13"/>
        <v/>
      </c>
      <c r="J19" s="43" t="str">
        <f t="shared" ca="1" si="14"/>
        <v/>
      </c>
      <c r="K19" s="31"/>
      <c r="L19" s="31">
        <f t="shared" si="0"/>
        <v>16</v>
      </c>
      <c r="M19" s="31">
        <f t="shared" si="7"/>
        <v>0</v>
      </c>
      <c r="N19" s="36" t="str">
        <f t="shared" ca="1" si="1"/>
        <v/>
      </c>
      <c r="O19" s="36" t="str">
        <f t="shared" ca="1" si="2"/>
        <v/>
      </c>
      <c r="P19" s="36" t="str">
        <f t="shared" ca="1" si="3"/>
        <v/>
      </c>
      <c r="Q19" s="36" t="str">
        <f t="shared" ca="1" si="8"/>
        <v/>
      </c>
      <c r="R19" s="37"/>
      <c r="S19" s="36" t="str">
        <f t="shared" ca="1" si="4"/>
        <v/>
      </c>
      <c r="T19" s="36" t="str">
        <f t="shared" ca="1" si="5"/>
        <v/>
      </c>
      <c r="U19" s="38" t="b">
        <f t="shared" ca="1" si="6"/>
        <v>0</v>
      </c>
    </row>
    <row r="20" spans="1:21">
      <c r="E20" s="41" t="str">
        <f t="shared" si="15"/>
        <v>col. *</v>
      </c>
      <c r="F20" s="31" t="e">
        <f t="shared" ca="1" si="12"/>
        <v>#N/A</v>
      </c>
      <c r="G20" s="42" t="e">
        <f t="shared" ca="1" si="16"/>
        <v>#N/A</v>
      </c>
      <c r="H20" s="42" t="e">
        <f ca="1">SUM(G$14:G20)</f>
        <v>#N/A</v>
      </c>
      <c r="I20" s="42" t="str">
        <f t="shared" ca="1" si="13"/>
        <v/>
      </c>
      <c r="J20" s="43" t="str">
        <f t="shared" ca="1" si="14"/>
        <v/>
      </c>
      <c r="K20" s="31"/>
      <c r="L20" s="31"/>
      <c r="M20" s="31"/>
      <c r="N20" s="31"/>
      <c r="O20" s="31"/>
      <c r="P20" s="31"/>
      <c r="Q20" s="31"/>
      <c r="R20" s="31"/>
      <c r="S20" s="31"/>
      <c r="T20" s="31"/>
      <c r="U20" s="38"/>
    </row>
    <row r="21" spans="1:21">
      <c r="E21" s="41" t="str">
        <f t="shared" si="15"/>
        <v>col. *</v>
      </c>
      <c r="F21" s="31" t="e">
        <f t="shared" ca="1" si="12"/>
        <v>#N/A</v>
      </c>
      <c r="G21" s="42" t="e">
        <f t="shared" ca="1" si="16"/>
        <v>#N/A</v>
      </c>
      <c r="H21" s="42" t="e">
        <f ca="1">SUM(G$14:G21)</f>
        <v>#N/A</v>
      </c>
      <c r="I21" s="42" t="str">
        <f t="shared" ca="1" si="13"/>
        <v/>
      </c>
      <c r="J21" s="43" t="str">
        <f t="shared" ca="1" si="14"/>
        <v/>
      </c>
      <c r="K21" s="31"/>
      <c r="L21" s="31"/>
      <c r="M21" s="31"/>
      <c r="N21" s="31"/>
      <c r="O21" s="31"/>
      <c r="P21" s="31"/>
      <c r="Q21" s="31"/>
      <c r="R21" s="31"/>
      <c r="S21" s="31"/>
      <c r="T21" s="31"/>
      <c r="U21" s="38"/>
    </row>
    <row r="22" spans="1:21">
      <c r="E22" s="41" t="str">
        <f t="shared" si="15"/>
        <v>col. *</v>
      </c>
      <c r="F22" s="31" t="e">
        <f t="shared" ca="1" si="12"/>
        <v>#N/A</v>
      </c>
      <c r="G22" s="42" t="e">
        <f t="shared" ca="1" si="16"/>
        <v>#N/A</v>
      </c>
      <c r="H22" s="42" t="e">
        <f ca="1">SUM(G$14:G22)</f>
        <v>#N/A</v>
      </c>
      <c r="I22" s="42" t="str">
        <f t="shared" ca="1" si="13"/>
        <v/>
      </c>
      <c r="J22" s="43" t="str">
        <f t="shared" ca="1" si="14"/>
        <v/>
      </c>
      <c r="K22" s="31"/>
      <c r="L22" s="31"/>
      <c r="M22" s="31"/>
      <c r="N22" s="31"/>
      <c r="O22" s="31"/>
      <c r="P22" s="31"/>
      <c r="Q22" s="31"/>
      <c r="R22" s="31"/>
      <c r="S22" s="31"/>
      <c r="T22" s="31"/>
      <c r="U22" s="38"/>
    </row>
    <row r="23" spans="1:21">
      <c r="E23" s="41" t="str">
        <f t="shared" si="15"/>
        <v>col. *</v>
      </c>
      <c r="F23" s="31" t="e">
        <f t="shared" ca="1" si="12"/>
        <v>#N/A</v>
      </c>
      <c r="G23" s="42" t="e">
        <f t="shared" ca="1" si="16"/>
        <v>#N/A</v>
      </c>
      <c r="H23" s="42" t="e">
        <f ca="1">SUM(G$14:G23)</f>
        <v>#N/A</v>
      </c>
      <c r="I23" s="42" t="str">
        <f t="shared" ca="1" si="13"/>
        <v/>
      </c>
      <c r="J23" s="43" t="str">
        <f t="shared" ca="1" si="14"/>
        <v/>
      </c>
      <c r="K23" s="31"/>
      <c r="L23" s="31"/>
      <c r="M23" s="31"/>
      <c r="N23" s="31"/>
      <c r="O23" s="31"/>
      <c r="P23" s="31"/>
      <c r="Q23" s="31"/>
      <c r="R23" s="31"/>
      <c r="S23" s="31"/>
      <c r="T23" s="31"/>
      <c r="U23" s="38"/>
    </row>
    <row r="24" spans="1:21">
      <c r="E24" s="35"/>
      <c r="F24" s="31"/>
      <c r="G24" s="31"/>
      <c r="H24" s="31"/>
      <c r="I24" s="31"/>
      <c r="J24" s="43" t="str">
        <f t="shared" ca="1" si="14"/>
        <v/>
      </c>
      <c r="K24" s="31"/>
      <c r="L24" s="31"/>
      <c r="M24" s="31"/>
      <c r="N24" s="31"/>
      <c r="O24" s="31"/>
      <c r="P24" s="31"/>
      <c r="Q24" s="31"/>
      <c r="R24" s="31"/>
      <c r="S24" s="31"/>
      <c r="T24" s="31"/>
      <c r="U24" s="38"/>
    </row>
    <row r="25" spans="1:21">
      <c r="E25" s="35"/>
      <c r="F25" s="31"/>
      <c r="G25" s="31"/>
      <c r="H25" s="31"/>
      <c r="I25" s="31"/>
      <c r="J25" s="43" t="str">
        <f t="shared" ca="1" si="14"/>
        <v/>
      </c>
      <c r="K25" s="31"/>
      <c r="L25" s="31"/>
      <c r="M25" s="31"/>
      <c r="N25" s="31"/>
      <c r="O25" s="31"/>
      <c r="P25" s="31"/>
      <c r="Q25" s="31"/>
      <c r="R25" s="31"/>
      <c r="S25" s="31"/>
      <c r="T25" s="31"/>
      <c r="U25" s="38"/>
    </row>
    <row r="26" spans="1:21">
      <c r="A26" s="11" t="s">
        <v>158</v>
      </c>
      <c r="E26" s="35"/>
      <c r="F26" s="31"/>
      <c r="G26" s="31"/>
      <c r="H26" s="31"/>
      <c r="I26" s="31"/>
      <c r="J26" s="43" t="str">
        <f t="shared" ca="1" si="14"/>
        <v/>
      </c>
      <c r="K26" s="31"/>
      <c r="L26" s="31"/>
      <c r="M26" s="31"/>
      <c r="N26" s="31"/>
      <c r="O26" s="31"/>
      <c r="P26" s="31"/>
      <c r="Q26" s="31"/>
      <c r="R26" s="31"/>
      <c r="S26" s="31"/>
      <c r="T26" s="31"/>
      <c r="U26" s="38"/>
    </row>
    <row r="27" spans="1:21">
      <c r="A27" s="11" t="s">
        <v>159</v>
      </c>
      <c r="E27" s="35"/>
      <c r="F27" s="31"/>
      <c r="H27" s="31"/>
      <c r="I27" s="31"/>
      <c r="J27" s="43" t="str">
        <f t="shared" ca="1" si="14"/>
        <v/>
      </c>
      <c r="K27" s="31"/>
      <c r="L27" s="31"/>
      <c r="M27" s="31"/>
      <c r="N27" s="31"/>
      <c r="O27" s="31"/>
      <c r="P27" s="31"/>
      <c r="Q27" s="31"/>
      <c r="R27" s="31"/>
      <c r="S27" s="31"/>
      <c r="T27" s="31"/>
      <c r="U27" s="38"/>
    </row>
    <row r="28" spans="1:21">
      <c r="A28" s="11" t="s">
        <v>160</v>
      </c>
      <c r="E28" s="35"/>
      <c r="F28" s="31"/>
      <c r="G28" s="31"/>
      <c r="H28" s="31"/>
      <c r="I28" s="31"/>
      <c r="J28" s="43" t="str">
        <f t="shared" ca="1" si="14"/>
        <v/>
      </c>
      <c r="K28" s="31"/>
      <c r="L28" s="31"/>
      <c r="M28" s="31"/>
      <c r="N28" s="31"/>
      <c r="O28" s="31"/>
      <c r="P28" s="31"/>
      <c r="Q28" s="31"/>
      <c r="R28" s="31"/>
      <c r="S28" s="31"/>
      <c r="T28" s="31"/>
      <c r="U28" s="38"/>
    </row>
    <row r="29" spans="1:21" ht="15" thickBot="1">
      <c r="E29" s="44"/>
      <c r="F29" s="45"/>
      <c r="G29" s="45"/>
      <c r="H29" s="45"/>
      <c r="I29" s="45"/>
      <c r="J29" s="46" t="str">
        <f t="shared" ca="1" si="14"/>
        <v/>
      </c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7"/>
    </row>
    <row r="30" spans="1:21" ht="15" thickTop="1"/>
    <row r="39" spans="1:1">
      <c r="A39" s="3" t="s">
        <v>161</v>
      </c>
    </row>
    <row r="40" spans="1:1">
      <c r="A40" s="11" t="s">
        <v>162</v>
      </c>
    </row>
    <row r="41" spans="1:1">
      <c r="A41" s="3" t="s">
        <v>163</v>
      </c>
    </row>
    <row r="42" spans="1:1">
      <c r="A42" s="3" t="s">
        <v>164</v>
      </c>
    </row>
    <row r="43" spans="1:1">
      <c r="A43" s="11" t="s">
        <v>165</v>
      </c>
    </row>
    <row r="44" spans="1:1">
      <c r="A44" s="11" t="s">
        <v>166</v>
      </c>
    </row>
    <row r="45" spans="1:1">
      <c r="A45" s="11" t="s">
        <v>167</v>
      </c>
    </row>
    <row r="49" spans="1:1">
      <c r="A49" s="6" t="s">
        <v>168</v>
      </c>
    </row>
  </sheetData>
  <conditionalFormatting sqref="M4:M19">
    <cfRule type="colorScale" priority="1">
      <colorScale>
        <cfvo type="num" val="0"/>
        <cfvo type="num" val="1"/>
        <cfvo type="num" val="2"/>
        <color theme="9" tint="0.39997558519241921"/>
        <color theme="7" tint="0.39997558519241921"/>
        <color theme="5" tint="0.39997558519241921"/>
      </colorScale>
    </cfRule>
  </conditionalFormatting>
  <pageMargins left="1.25" right="1.25" top="1" bottom="1" header="0.25" footer="0.25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Feuilles de calcul</vt:lpstr>
      </vt:variant>
      <vt:variant>
        <vt:i4>43</vt:i4>
      </vt:variant>
    </vt:vector>
  </HeadingPairs>
  <TitlesOfParts>
    <vt:vector size="43" baseType="lpstr">
      <vt:lpstr>Extraction</vt:lpstr>
      <vt:lpstr>Feuille6</vt:lpstr>
      <vt:lpstr>Feuille7</vt:lpstr>
      <vt:lpstr>Feuille8</vt:lpstr>
      <vt:lpstr>Feuille9</vt:lpstr>
      <vt:lpstr>Feuille10</vt:lpstr>
      <vt:lpstr>Feuille11</vt:lpstr>
      <vt:lpstr>Feuille12</vt:lpstr>
      <vt:lpstr>Feuille13</vt:lpstr>
      <vt:lpstr>Feuille14</vt:lpstr>
      <vt:lpstr>Feuille15</vt:lpstr>
      <vt:lpstr>Feuille18</vt:lpstr>
      <vt:lpstr>Feuille19</vt:lpstr>
      <vt:lpstr>Feuille20</vt:lpstr>
      <vt:lpstr>Feuille21</vt:lpstr>
      <vt:lpstr>Feuille22</vt:lpstr>
      <vt:lpstr>Feuille23</vt:lpstr>
      <vt:lpstr>Feuille24</vt:lpstr>
      <vt:lpstr>Feuille25</vt:lpstr>
      <vt:lpstr>Feuille26</vt:lpstr>
      <vt:lpstr>Feuille27</vt:lpstr>
      <vt:lpstr>Feuille28</vt:lpstr>
      <vt:lpstr>Feuille29</vt:lpstr>
      <vt:lpstr>Feuille34</vt:lpstr>
      <vt:lpstr>Feuille35</vt:lpstr>
      <vt:lpstr>Feuille36</vt:lpstr>
      <vt:lpstr>Feuille37</vt:lpstr>
      <vt:lpstr>Feuille38</vt:lpstr>
      <vt:lpstr>Feuille39</vt:lpstr>
      <vt:lpstr>Feuille40</vt:lpstr>
      <vt:lpstr>Feuille44</vt:lpstr>
      <vt:lpstr>Feuille45</vt:lpstr>
      <vt:lpstr>Feuille48</vt:lpstr>
      <vt:lpstr>Feuille49</vt:lpstr>
      <vt:lpstr>Feuille50</vt:lpstr>
      <vt:lpstr>Feuille51</vt:lpstr>
      <vt:lpstr>Feuille52</vt:lpstr>
      <vt:lpstr>Feuille53</vt:lpstr>
      <vt:lpstr>Feuille54</vt:lpstr>
      <vt:lpstr>Feuille55</vt:lpstr>
      <vt:lpstr>Feuille58</vt:lpstr>
      <vt:lpstr>Feuille59</vt:lpstr>
      <vt:lpstr>Feuille62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Lestang, Jean (DI NB TA) - AF</dc:creator>
  <cp:lastModifiedBy>Jean Lestang</cp:lastModifiedBy>
  <cp:lastPrinted>2017-12-20T21:02:46Z</cp:lastPrinted>
  <dcterms:created xsi:type="dcterms:W3CDTF">2017-12-19T20:22:41Z</dcterms:created>
  <dcterms:modified xsi:type="dcterms:W3CDTF">2017-12-21T08:24:18Z</dcterms:modified>
</cp:coreProperties>
</file>